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llas\Reg_Pricing\Employees\Thompson\RevCalc\2023\"/>
    </mc:Choice>
  </mc:AlternateContent>
  <xr:revisionPtr revIDLastSave="0" documentId="8_{FD5B2980-F986-4C83-954A-251818536E90}" xr6:coauthVersionLast="47" xr6:coauthVersionMax="47" xr10:uidLastSave="{00000000-0000-0000-0000-000000000000}"/>
  <bookViews>
    <workbookView xWindow="-108" yWindow="-108" windowWidth="23256" windowHeight="12576" xr2:uid="{91CA3481-E893-4746-AE27-C633E79A0110}"/>
  </bookViews>
  <sheets>
    <sheet name="Exhibit - Billed" sheetId="1" r:id="rId1"/>
  </sheets>
  <externalReferences>
    <externalReference r:id="rId2"/>
  </externalReferences>
  <definedNames>
    <definedName name="_xlnm.Print_Area" localSheetId="0">'Exhibit - Billed'!$A$1:$K$97</definedName>
    <definedName name="Years">[1]Trackers!$F$3:$F$26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0" i="1" l="1"/>
  <c r="A87" i="1"/>
  <c r="A86" i="1"/>
  <c r="A85" i="1"/>
  <c r="A84" i="1"/>
  <c r="A83" i="1"/>
  <c r="A82" i="1"/>
  <c r="A81" i="1"/>
  <c r="A80" i="1"/>
  <c r="A79" i="1"/>
  <c r="A78" i="1"/>
  <c r="A77" i="1"/>
  <c r="A65" i="1"/>
  <c r="A64" i="1"/>
  <c r="AB63" i="1"/>
  <c r="AB64" i="1" s="1"/>
  <c r="K60" i="1"/>
  <c r="J60" i="1"/>
  <c r="I60" i="1"/>
  <c r="H60" i="1"/>
  <c r="G60" i="1"/>
  <c r="F60" i="1"/>
  <c r="E60" i="1"/>
  <c r="C60" i="1"/>
  <c r="K59" i="1"/>
  <c r="J59" i="1"/>
  <c r="I59" i="1"/>
  <c r="H59" i="1"/>
  <c r="G59" i="1"/>
  <c r="F59" i="1"/>
  <c r="E59" i="1"/>
  <c r="D59" i="1"/>
  <c r="C59" i="1"/>
  <c r="K58" i="1"/>
  <c r="I58" i="1"/>
  <c r="H58" i="1"/>
  <c r="F58" i="1"/>
  <c r="E58" i="1"/>
  <c r="D58" i="1"/>
  <c r="C58" i="1"/>
  <c r="K57" i="1"/>
  <c r="A53" i="1"/>
  <c r="A45" i="1"/>
  <c r="A97" i="1" s="1"/>
  <c r="A40" i="1"/>
  <c r="A39" i="1"/>
  <c r="G38" i="1"/>
  <c r="F38" i="1"/>
  <c r="K38" i="1" s="1"/>
  <c r="E38" i="1"/>
  <c r="J38" i="1" s="1"/>
  <c r="A37" i="1"/>
  <c r="A36" i="1"/>
  <c r="A34" i="1"/>
  <c r="A32" i="1"/>
  <c r="AB17" i="1"/>
  <c r="AB18" i="1" s="1"/>
  <c r="A17" i="1"/>
  <c r="A5" i="1"/>
  <c r="A52" i="1" s="1"/>
  <c r="A4" i="1"/>
  <c r="A51" i="1" s="1"/>
  <c r="A3" i="1"/>
  <c r="A50" i="1" s="1"/>
  <c r="A2" i="1"/>
  <c r="A49" i="1" s="1"/>
  <c r="A1" i="1"/>
  <c r="A48" i="1" s="1"/>
  <c r="A66" i="1" l="1"/>
  <c r="AB65" i="1"/>
  <c r="A19" i="1"/>
  <c r="AB19" i="1"/>
  <c r="A18" i="1"/>
  <c r="AB66" i="1" l="1"/>
  <c r="AB67" i="1" s="1"/>
  <c r="A67" i="1"/>
  <c r="AB20" i="1"/>
  <c r="A20" i="1"/>
  <c r="AB68" i="1" l="1"/>
  <c r="A69" i="1"/>
  <c r="AB21" i="1"/>
  <c r="A21" i="1"/>
  <c r="AB22" i="1" l="1"/>
  <c r="A22" i="1"/>
  <c r="A70" i="1"/>
  <c r="AB69" i="1"/>
  <c r="A71" i="1" l="1"/>
  <c r="AB70" i="1"/>
  <c r="A23" i="1"/>
  <c r="AB23" i="1"/>
  <c r="AB24" i="1" l="1"/>
  <c r="A24" i="1"/>
  <c r="A72" i="1"/>
  <c r="AB71" i="1"/>
  <c r="AB72" i="1" s="1"/>
  <c r="A74" i="1" l="1"/>
  <c r="AB73" i="1"/>
  <c r="A25" i="1"/>
  <c r="AB25" i="1"/>
  <c r="AB26" i="1" l="1"/>
  <c r="A26" i="1"/>
  <c r="A75" i="1"/>
  <c r="AB74" i="1"/>
  <c r="A76" i="1" l="1"/>
  <c r="AB75" i="1"/>
  <c r="AB76" i="1" s="1"/>
  <c r="AB77" i="1" s="1"/>
  <c r="AB78" i="1" s="1"/>
  <c r="AB79" i="1" s="1"/>
  <c r="AB80" i="1" s="1"/>
  <c r="AB81" i="1" s="1"/>
  <c r="AB82" i="1" s="1"/>
  <c r="AB83" i="1" s="1"/>
  <c r="AB84" i="1" s="1"/>
  <c r="AB85" i="1" s="1"/>
  <c r="AB86" i="1" s="1"/>
  <c r="AB87" i="1" s="1"/>
  <c r="AB88" i="1" s="1"/>
  <c r="AB89" i="1" s="1"/>
  <c r="A27" i="1"/>
  <c r="AB27" i="1"/>
  <c r="AB28" i="1" l="1"/>
  <c r="A28" i="1"/>
  <c r="AB29" i="1" l="1"/>
  <c r="A29" i="1"/>
  <c r="AB30" i="1" l="1"/>
  <c r="A30" i="1"/>
  <c r="A31" i="1" l="1"/>
  <c r="AB31" i="1"/>
  <c r="AB32" i="1" s="1"/>
  <c r="AB33" i="1" l="1"/>
  <c r="AB34" i="1" s="1"/>
  <c r="A33" i="1"/>
  <c r="A35" i="1" l="1"/>
  <c r="AB35" i="1"/>
  <c r="AB36" i="1" s="1"/>
  <c r="AB37" i="1" s="1"/>
  <c r="AB38" i="1" l="1"/>
  <c r="AB39" i="1" s="1"/>
  <c r="AB40" i="1" s="1"/>
  <c r="AB41" i="1" s="1"/>
  <c r="AB42" i="1" s="1"/>
  <c r="AB43" i="1" s="1"/>
  <c r="AB44" i="1" s="1"/>
  <c r="AB45" i="1" s="1"/>
  <c r="A38" i="1"/>
</calcChain>
</file>

<file path=xl/sharedStrings.xml><?xml version="1.0" encoding="utf-8"?>
<sst xmlns="http://schemas.openxmlformats.org/spreadsheetml/2006/main" count="156" uniqueCount="70">
  <si>
    <t xml:space="preserve"> </t>
  </si>
  <si>
    <t>Summary of Revenue Impact</t>
  </si>
  <si>
    <t>Current Billed Revenue to Proposed Billed Revenue</t>
  </si>
  <si>
    <t>Total</t>
  </si>
  <si>
    <t>Percent</t>
  </si>
  <si>
    <t>Rate</t>
  </si>
  <si>
    <t>Average</t>
  </si>
  <si>
    <t>Normalized</t>
  </si>
  <si>
    <t>Current</t>
  </si>
  <si>
    <t>Adjustments</t>
  </si>
  <si>
    <t>Proposed</t>
  </si>
  <si>
    <t>Change</t>
  </si>
  <si>
    <t>Line</t>
  </si>
  <si>
    <t>Sch.</t>
  </si>
  <si>
    <t>Number of</t>
  </si>
  <si>
    <t xml:space="preserve">Energy </t>
  </si>
  <si>
    <t>Billed</t>
  </si>
  <si>
    <t>Mills</t>
  </si>
  <si>
    <t>to Billed</t>
  </si>
  <si>
    <t>Total Billed</t>
  </si>
  <si>
    <r>
      <t xml:space="preserve">Billed to Billed </t>
    </r>
    <r>
      <rPr>
        <vertAlign val="superscript"/>
        <sz val="10"/>
        <rFont val="Arial"/>
        <family val="2"/>
      </rPr>
      <t>(2)</t>
    </r>
  </si>
  <si>
    <t>No</t>
  </si>
  <si>
    <t>Tariff Description</t>
  </si>
  <si>
    <t>No.</t>
  </si>
  <si>
    <r>
      <t xml:space="preserve">Customers </t>
    </r>
    <r>
      <rPr>
        <u/>
        <vertAlign val="superscript"/>
        <sz val="10"/>
        <rFont val="Arial"/>
        <family val="2"/>
      </rPr>
      <t>(1)</t>
    </r>
  </si>
  <si>
    <r>
      <t xml:space="preserve">(kWh) </t>
    </r>
    <r>
      <rPr>
        <u/>
        <vertAlign val="superscript"/>
        <sz val="10"/>
        <rFont val="Arial"/>
        <family val="2"/>
      </rPr>
      <t>(1)</t>
    </r>
  </si>
  <si>
    <t>Revenue</t>
  </si>
  <si>
    <t>Per kWh</t>
  </si>
  <si>
    <t>Uniform Tariff Rates:</t>
  </si>
  <si>
    <t>Residential Service</t>
  </si>
  <si>
    <t>Master Metered Mobile Home Park</t>
  </si>
  <si>
    <t>Residential Service Energy Watch</t>
  </si>
  <si>
    <t>Residential Service Time-of-Day</t>
  </si>
  <si>
    <t>Residential Service On-Site Generation</t>
  </si>
  <si>
    <t>Small General Service</t>
  </si>
  <si>
    <t>Small General Service On-Site Generation</t>
  </si>
  <si>
    <t xml:space="preserve">Large General Service </t>
  </si>
  <si>
    <t>Dusk to Dawn Lighting</t>
  </si>
  <si>
    <t>Large Power Service</t>
  </si>
  <si>
    <t>Agricultural Irrigation Service</t>
  </si>
  <si>
    <t>Unmetered General Service</t>
  </si>
  <si>
    <t>Street Lighting</t>
  </si>
  <si>
    <t>Traffic Control Lighting</t>
  </si>
  <si>
    <t>Total Uniform Tariffs</t>
  </si>
  <si>
    <t xml:space="preserve">Total Idaho Retail Sales </t>
  </si>
  <si>
    <t>Hoku - Block 1 Energy</t>
  </si>
  <si>
    <t>(2) Percentage impact does not include components which are applied as percentages, Riders and Franchise Fees.</t>
  </si>
  <si>
    <t>Summary of Revenue Impact - Rates 9, 19, and 24 Distribution Level Detail</t>
  </si>
  <si>
    <t>Large General Secondary</t>
  </si>
  <si>
    <t>9S</t>
  </si>
  <si>
    <t>Large General Primary</t>
  </si>
  <si>
    <t>9P</t>
  </si>
  <si>
    <t>Large General Transmission</t>
  </si>
  <si>
    <t>9T</t>
  </si>
  <si>
    <t>Total Schedule 9</t>
  </si>
  <si>
    <t>Large Power Secondary</t>
  </si>
  <si>
    <t>19S</t>
  </si>
  <si>
    <t>Large Power Primary</t>
  </si>
  <si>
    <t>19P</t>
  </si>
  <si>
    <t>Large Power Transmission</t>
  </si>
  <si>
    <t>19T</t>
  </si>
  <si>
    <t>Total Schedule 19</t>
  </si>
  <si>
    <t>Irrigation Secondary</t>
  </si>
  <si>
    <t>24S</t>
  </si>
  <si>
    <t>Irrigation Transmission</t>
  </si>
  <si>
    <t>24T</t>
  </si>
  <si>
    <t>Total Schedule 24</t>
  </si>
  <si>
    <t>(3) Includes Clean Energy Your Way PPA Energy and Revenue</t>
  </si>
  <si>
    <r>
      <t>Total Special Contracts</t>
    </r>
    <r>
      <rPr>
        <vertAlign val="superscript"/>
        <sz val="10"/>
        <rFont val="Arial"/>
        <family val="2"/>
      </rPr>
      <t>(3)</t>
    </r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</si>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</sst>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3" formatCode="_(* #,##0.00_);_(* \(#,##0.00\);_(* &quot;-&quot;??_);_(@_)"/>
    <numFmt numFmtId="164" formatCode="m/d/yy"/>
    <numFmt numFmtId="165" formatCode="0.00%_);\(0.00\)%"/>
    <numFmt numFmtId="166" formatCode="mm/dd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u/>
      <sz val="10"/>
      <name val="Arial"/>
      <family val="2"/>
    </font>
    <font>
      <u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5">
    <xf numFmtId="0" fontId="0" fillId="0" borderId="0" xfId="0"/>
    <xf numFmtId="0" fontId="4" fillId="0" borderId="0" xfId="2" applyFont="1"/>
    <xf numFmtId="0" fontId="5" fillId="0" borderId="0" xfId="2" applyFont="1"/>
    <xf numFmtId="39" fontId="5" fillId="0" borderId="0" xfId="2" applyNumberFormat="1" applyFont="1" applyAlignment="1">
      <alignment horizontal="center"/>
    </xf>
    <xf numFmtId="37" fontId="5" fillId="0" borderId="0" xfId="2" applyNumberFormat="1" applyFont="1" applyAlignment="1" applyProtection="1">
      <alignment horizontal="center"/>
      <protection locked="0"/>
    </xf>
    <xf numFmtId="0" fontId="5" fillId="0" borderId="0" xfId="2" applyFont="1" applyAlignment="1">
      <alignment horizontal="center"/>
    </xf>
    <xf numFmtId="164" fontId="5" fillId="0" borderId="0" xfId="2" applyNumberFormat="1" applyFont="1" applyAlignment="1" applyProtection="1">
      <alignment horizontal="center"/>
      <protection locked="0"/>
    </xf>
    <xf numFmtId="165" fontId="5" fillId="0" borderId="0" xfId="2" applyNumberFormat="1" applyFont="1" applyAlignment="1" applyProtection="1">
      <alignment horizontal="center"/>
      <protection locked="0"/>
    </xf>
    <xf numFmtId="39" fontId="5" fillId="0" borderId="0" xfId="2" applyNumberFormat="1" applyFont="1" applyAlignment="1" applyProtection="1">
      <alignment horizontal="center"/>
      <protection locked="0"/>
    </xf>
    <xf numFmtId="1" fontId="5" fillId="0" borderId="0" xfId="2" applyNumberFormat="1" applyFont="1" applyAlignment="1" applyProtection="1">
      <alignment horizontal="center"/>
      <protection locked="0"/>
    </xf>
    <xf numFmtId="39" fontId="7" fillId="0" borderId="0" xfId="2" applyNumberFormat="1" applyFont="1" applyAlignment="1" applyProtection="1">
      <alignment horizontal="center"/>
      <protection locked="0"/>
    </xf>
    <xf numFmtId="1" fontId="7" fillId="0" borderId="0" xfId="2" applyNumberFormat="1" applyFont="1" applyAlignment="1" applyProtection="1">
      <alignment horizontal="center"/>
      <protection locked="0"/>
    </xf>
    <xf numFmtId="37" fontId="7" fillId="0" borderId="0" xfId="2" applyNumberFormat="1" applyFont="1" applyAlignment="1" applyProtection="1">
      <alignment horizontal="center"/>
      <protection locked="0"/>
    </xf>
    <xf numFmtId="0" fontId="7" fillId="0" borderId="0" xfId="2" applyFont="1" applyAlignment="1">
      <alignment horizontal="center"/>
    </xf>
    <xf numFmtId="39" fontId="5" fillId="0" borderId="0" xfId="2" applyNumberFormat="1" applyFont="1"/>
    <xf numFmtId="1" fontId="7" fillId="0" borderId="0" xfId="2" applyNumberFormat="1" applyFont="1" applyAlignment="1" applyProtection="1">
      <alignment horizontal="left"/>
      <protection locked="0"/>
    </xf>
    <xf numFmtId="39" fontId="5" fillId="0" borderId="0" xfId="2" applyNumberFormat="1" applyFont="1" applyProtection="1">
      <protection locked="0"/>
    </xf>
    <xf numFmtId="0" fontId="5" fillId="0" borderId="0" xfId="0" applyFont="1" applyProtection="1">
      <protection locked="0"/>
    </xf>
    <xf numFmtId="1" fontId="5" fillId="0" borderId="0" xfId="2" applyNumberFormat="1" applyFont="1" applyAlignment="1" applyProtection="1">
      <alignment horizontal="left"/>
      <protection locked="0"/>
    </xf>
    <xf numFmtId="37" fontId="5" fillId="0" borderId="0" xfId="2" applyNumberFormat="1" applyFont="1"/>
    <xf numFmtId="5" fontId="5" fillId="0" borderId="0" xfId="2" applyNumberFormat="1" applyFont="1" applyProtection="1">
      <protection locked="0"/>
    </xf>
    <xf numFmtId="2" fontId="5" fillId="0" borderId="0" xfId="2" applyNumberFormat="1" applyFont="1" applyAlignment="1" applyProtection="1">
      <alignment horizontal="center"/>
      <protection locked="0"/>
    </xf>
    <xf numFmtId="1" fontId="5" fillId="0" borderId="0" xfId="2" applyNumberFormat="1" applyFont="1" applyProtection="1">
      <protection locked="0"/>
    </xf>
    <xf numFmtId="37" fontId="5" fillId="0" borderId="1" xfId="2" applyNumberFormat="1" applyFont="1" applyBorder="1"/>
    <xf numFmtId="5" fontId="5" fillId="0" borderId="1" xfId="2" applyNumberFormat="1" applyFont="1" applyBorder="1" applyProtection="1">
      <protection locked="0"/>
    </xf>
    <xf numFmtId="2" fontId="5" fillId="0" borderId="1" xfId="2" applyNumberFormat="1" applyFont="1" applyBorder="1" applyAlignment="1" applyProtection="1">
      <alignment horizontal="center"/>
      <protection locked="0"/>
    </xf>
    <xf numFmtId="165" fontId="5" fillId="0" borderId="1" xfId="2" applyNumberFormat="1" applyFont="1" applyBorder="1" applyAlignment="1" applyProtection="1">
      <alignment horizontal="center"/>
      <protection locked="0"/>
    </xf>
    <xf numFmtId="1" fontId="5" fillId="0" borderId="0" xfId="2" applyNumberFormat="1" applyFont="1" applyAlignment="1">
      <alignment horizontal="center"/>
    </xf>
    <xf numFmtId="37" fontId="5" fillId="0" borderId="0" xfId="2" applyNumberFormat="1" applyFont="1" applyProtection="1">
      <protection locked="0"/>
    </xf>
    <xf numFmtId="2" fontId="5" fillId="0" borderId="0" xfId="2" applyNumberFormat="1" applyFont="1" applyAlignment="1">
      <alignment horizontal="center"/>
    </xf>
    <xf numFmtId="1" fontId="4" fillId="0" borderId="0" xfId="2" applyNumberFormat="1" applyFont="1" applyAlignment="1" applyProtection="1">
      <alignment horizontal="left"/>
      <protection locked="0"/>
    </xf>
    <xf numFmtId="1" fontId="4" fillId="0" borderId="0" xfId="2" applyNumberFormat="1" applyFont="1" applyAlignment="1" applyProtection="1">
      <alignment horizontal="center"/>
      <protection locked="0"/>
    </xf>
    <xf numFmtId="37" fontId="4" fillId="0" borderId="2" xfId="2" applyNumberFormat="1" applyFont="1" applyBorder="1"/>
    <xf numFmtId="5" fontId="4" fillId="0" borderId="2" xfId="2" applyNumberFormat="1" applyFont="1" applyBorder="1" applyProtection="1">
      <protection locked="0"/>
    </xf>
    <xf numFmtId="2" fontId="4" fillId="0" borderId="2" xfId="2" applyNumberFormat="1" applyFont="1" applyBorder="1" applyAlignment="1" applyProtection="1">
      <alignment horizontal="center"/>
      <protection locked="0"/>
    </xf>
    <xf numFmtId="165" fontId="4" fillId="0" borderId="2" xfId="2" applyNumberFormat="1" applyFont="1" applyBorder="1" applyAlignment="1" applyProtection="1">
      <alignment horizontal="center"/>
      <protection locked="0"/>
    </xf>
    <xf numFmtId="0" fontId="2" fillId="0" borderId="0" xfId="0" applyFont="1"/>
    <xf numFmtId="1" fontId="4" fillId="0" borderId="0" xfId="2" applyNumberFormat="1" applyFont="1" applyAlignment="1">
      <alignment horizontal="center"/>
    </xf>
    <xf numFmtId="37" fontId="4" fillId="0" borderId="0" xfId="2" applyNumberFormat="1" applyFont="1"/>
    <xf numFmtId="37" fontId="5" fillId="0" borderId="0" xfId="2" applyNumberFormat="1" applyFont="1" applyAlignment="1">
      <alignment horizontal="center"/>
    </xf>
    <xf numFmtId="43" fontId="0" fillId="0" borderId="0" xfId="1" applyFont="1"/>
    <xf numFmtId="0" fontId="5" fillId="0" borderId="0" xfId="2" applyFont="1" applyAlignment="1">
      <alignment horizontal="left"/>
    </xf>
    <xf numFmtId="166" fontId="5" fillId="0" borderId="0" xfId="2" applyNumberFormat="1" applyFont="1" applyAlignment="1" applyProtection="1">
      <alignment horizontal="center"/>
      <protection locked="0"/>
    </xf>
    <xf numFmtId="1" fontId="5" fillId="0" borderId="0" xfId="2" quotePrefix="1" applyNumberFormat="1" applyFont="1" applyAlignment="1" applyProtection="1">
      <alignment horizontal="center"/>
      <protection locked="0"/>
    </xf>
    <xf numFmtId="0" fontId="4" fillId="0" borderId="0" xfId="2" applyFont="1" applyAlignment="1">
      <alignment horizontal="center"/>
    </xf>
  </cellXfs>
  <cellStyles count="3">
    <cellStyle name="Comma" xfId="1" builtinId="3"/>
    <cellStyle name="Normal" xfId="0" builtinId="0"/>
    <cellStyle name="Normal 2" xfId="2" xr:uid="{D2909808-C20C-4484-A044-E485E5FAFE93}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venue%20Calculations\Idaho\Initial%20Filings\Effective%202023\09.%20RevCalc%20-%20Idaho%20-%20PCA%204.7.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-up"/>
      <sheetName val="Trackers"/>
      <sheetName val="Test Year"/>
      <sheetName val="Data Input"/>
      <sheetName val="Rate Adjustments"/>
      <sheetName val="Sum Check"/>
      <sheetName val="Headers-Footers-Notes"/>
      <sheetName val="FCA Calc OLD"/>
      <sheetName val="FCA Rate Calc"/>
      <sheetName val="Summary - FCA"/>
      <sheetName val="Ongoing Rider Transfer 2017"/>
      <sheetName val="Rev + Rider Transfer Rates 2015"/>
      <sheetName val="Adjustments"/>
      <sheetName val="Tax Reform Sharing (OATT) 2019"/>
      <sheetName val="Revenue Sharing 2022"/>
      <sheetName val="OATT + Rev Share + PCA 2019"/>
      <sheetName val="Total Summary Impact"/>
      <sheetName val="Total Summary Impact Tim"/>
      <sheetName val="Table for Tim"/>
      <sheetName val="Impact Template"/>
      <sheetName val="Typical Residential"/>
      <sheetName val="Complete Combo Impact"/>
      <sheetName val="Complete Combo Impact Template"/>
      <sheetName val="Exhibit - Billed"/>
      <sheetName val="Summary - Billed"/>
      <sheetName val="Exhibit - Base"/>
      <sheetName val="Summary - Base"/>
      <sheetName val="Rate Export"/>
      <sheetName val="Rates to Jim"/>
      <sheetName val="I01"/>
      <sheetName val="I03"/>
      <sheetName val="I04"/>
      <sheetName val="I05"/>
      <sheetName val="I06"/>
      <sheetName val="I07"/>
      <sheetName val="I08"/>
      <sheetName val="I09S"/>
      <sheetName val="I09P"/>
      <sheetName val="I09T"/>
      <sheetName val="I15"/>
      <sheetName val="I19S"/>
      <sheetName val="I19P"/>
      <sheetName val="I19T"/>
      <sheetName val="I24S"/>
      <sheetName val="I24T"/>
      <sheetName val="I40"/>
      <sheetName val="I41"/>
      <sheetName val="I42"/>
      <sheetName val="I26"/>
      <sheetName val="I29"/>
      <sheetName val="I30"/>
      <sheetName val="I32"/>
      <sheetName val="Brad S. Energy"/>
      <sheetName val="Brad S. Demand"/>
      <sheetName val="Brad S. CHECK"/>
      <sheetName val="Idaho - PCA"/>
      <sheetName val="for Aclara"/>
    </sheetNames>
    <sheetDataSet>
      <sheetData sheetId="0" refreshError="1"/>
      <sheetData sheetId="1">
        <row r="3">
          <cell r="F3">
            <v>2008</v>
          </cell>
        </row>
        <row r="4">
          <cell r="F4">
            <v>2009</v>
          </cell>
        </row>
        <row r="5">
          <cell r="F5">
            <v>2010</v>
          </cell>
        </row>
        <row r="6">
          <cell r="F6">
            <v>2011</v>
          </cell>
        </row>
        <row r="7">
          <cell r="F7">
            <v>2012</v>
          </cell>
        </row>
        <row r="8">
          <cell r="F8">
            <v>2013</v>
          </cell>
        </row>
        <row r="9">
          <cell r="F9">
            <v>2014</v>
          </cell>
        </row>
        <row r="10">
          <cell r="F10">
            <v>2015</v>
          </cell>
        </row>
        <row r="11">
          <cell r="F11">
            <v>2016</v>
          </cell>
        </row>
        <row r="12">
          <cell r="F12">
            <v>2017</v>
          </cell>
        </row>
        <row r="13">
          <cell r="F13">
            <v>2018</v>
          </cell>
        </row>
        <row r="14">
          <cell r="F14">
            <v>2019</v>
          </cell>
        </row>
        <row r="15">
          <cell r="F15" t="str">
            <v>1.1.20</v>
          </cell>
        </row>
        <row r="16">
          <cell r="F16">
            <v>2020</v>
          </cell>
        </row>
        <row r="17">
          <cell r="F17">
            <v>44197</v>
          </cell>
        </row>
        <row r="18">
          <cell r="F18">
            <v>44348</v>
          </cell>
        </row>
        <row r="19">
          <cell r="F19">
            <v>44713</v>
          </cell>
        </row>
        <row r="20">
          <cell r="F20">
            <v>45078</v>
          </cell>
        </row>
        <row r="21">
          <cell r="F21">
            <v>2024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Idaho Power Company</v>
          </cell>
        </row>
        <row r="3">
          <cell r="A3" t="str">
            <v>Calculation of Revenue Impact 2023-2024</v>
          </cell>
        </row>
        <row r="4">
          <cell r="A4" t="str">
            <v xml:space="preserve">State of Idaho </v>
          </cell>
        </row>
        <row r="5">
          <cell r="A5" t="str">
            <v>PCA</v>
          </cell>
        </row>
        <row r="6">
          <cell r="A6" t="str">
            <v>Filed April 14, 2023</v>
          </cell>
        </row>
        <row r="9">
          <cell r="A9" t="str">
            <v>(1) June 01, 2023 - May 31, 2024 Forecasted Test Year (Spring 2023 Forecast) 4.7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A299-1957-4FF6-8750-9F90C83BE748}">
  <sheetPr>
    <tabColor rgb="FF00B0F0"/>
  </sheetPr>
  <dimension ref="A1:AB97"/>
  <sheetViews>
    <sheetView tabSelected="1" topLeftCell="A19" zoomScale="90" zoomScaleNormal="90" workbookViewId="0">
      <selection activeCell="F34" sqref="F34"/>
    </sheetView>
  </sheetViews>
  <sheetFormatPr defaultRowHeight="14.4" x14ac:dyDescent="0.3"/>
  <cols>
    <col min="1" max="1" width="5.6640625" customWidth="1"/>
    <col min="2" max="2" width="36.33203125" customWidth="1"/>
    <col min="3" max="3" width="5.109375" customWidth="1"/>
    <col min="4" max="4" width="15.6640625" customWidth="1"/>
    <col min="5" max="5" width="16.5546875" customWidth="1"/>
    <col min="6" max="11" width="15.6640625" customWidth="1"/>
    <col min="12" max="12" width="9.5546875" customWidth="1"/>
    <col min="13" max="13" width="17.21875" bestFit="1" customWidth="1"/>
    <col min="14" max="17" width="9.5546875" customWidth="1"/>
    <col min="28" max="28" width="9.109375" hidden="1" customWidth="1"/>
  </cols>
  <sheetData>
    <row r="1" spans="1:28" x14ac:dyDescent="0.3">
      <c r="A1" s="44" t="str">
        <f>'[1]Headers-Footers-Notes'!A2</f>
        <v>Idaho Power Company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1"/>
      <c r="M1" s="1"/>
      <c r="N1" s="1"/>
      <c r="O1" s="1"/>
      <c r="P1" s="1"/>
      <c r="Q1" s="1"/>
      <c r="AB1" s="2"/>
    </row>
    <row r="2" spans="1:28" x14ac:dyDescent="0.3">
      <c r="A2" s="44" t="str">
        <f>'[1]Headers-Footers-Notes'!A3</f>
        <v>Calculation of Revenue Impact 2023-2024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1"/>
      <c r="M2" s="1"/>
      <c r="N2" s="1"/>
      <c r="O2" s="1"/>
      <c r="P2" s="1"/>
      <c r="Q2" s="1"/>
      <c r="AB2" s="2"/>
    </row>
    <row r="3" spans="1:28" x14ac:dyDescent="0.3">
      <c r="A3" s="44" t="str">
        <f>'[1]Headers-Footers-Notes'!A4</f>
        <v xml:space="preserve">State of Idaho 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1"/>
      <c r="M3" s="1"/>
      <c r="N3" s="1"/>
      <c r="O3" s="1"/>
      <c r="P3" s="1"/>
      <c r="Q3" s="1"/>
      <c r="AB3" s="2"/>
    </row>
    <row r="4" spans="1:28" x14ac:dyDescent="0.3">
      <c r="A4" s="44" t="str">
        <f>'[1]Headers-Footers-Notes'!A5</f>
        <v>PCA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1"/>
      <c r="M4" s="1"/>
      <c r="N4" s="1"/>
      <c r="O4" s="1"/>
      <c r="P4" s="1"/>
      <c r="Q4" s="1"/>
      <c r="AB4" s="2"/>
    </row>
    <row r="5" spans="1:28" x14ac:dyDescent="0.3">
      <c r="A5" s="44" t="str">
        <f>'[1]Headers-Footers-Notes'!A6</f>
        <v>Filed April 14, 2023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1"/>
      <c r="M5" s="1"/>
      <c r="N5" s="1"/>
      <c r="O5" s="1"/>
      <c r="P5" s="1"/>
      <c r="Q5" s="1"/>
      <c r="AB5" s="2"/>
    </row>
    <row r="6" spans="1:28" x14ac:dyDescent="0.3">
      <c r="A6" s="44" t="s">
        <v>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1"/>
      <c r="M6" s="1"/>
      <c r="N6" s="1"/>
      <c r="O6" s="1"/>
      <c r="P6" s="1"/>
      <c r="Q6" s="1"/>
      <c r="AB6" s="2"/>
    </row>
    <row r="7" spans="1:28" x14ac:dyDescent="0.3">
      <c r="A7" s="44" t="s">
        <v>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1"/>
      <c r="M7" s="1"/>
      <c r="N7" s="1"/>
      <c r="O7" s="1"/>
      <c r="P7" s="1"/>
      <c r="Q7" s="1"/>
      <c r="AB7" s="2"/>
    </row>
    <row r="8" spans="1:28" x14ac:dyDescent="0.3">
      <c r="A8" s="44" t="s">
        <v>2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3"/>
      <c r="M8" s="3"/>
      <c r="N8" s="3"/>
      <c r="O8" s="3"/>
      <c r="P8" s="3"/>
      <c r="Q8" s="3"/>
      <c r="AB8" s="2"/>
    </row>
    <row r="9" spans="1:28" x14ac:dyDescent="0.3">
      <c r="A9" s="1" t="s">
        <v>0</v>
      </c>
      <c r="B9" s="1" t="s">
        <v>0</v>
      </c>
      <c r="C9" s="1" t="s">
        <v>0</v>
      </c>
      <c r="D9" s="1" t="s">
        <v>0</v>
      </c>
      <c r="E9" s="1" t="s">
        <v>0</v>
      </c>
      <c r="F9" s="1"/>
      <c r="G9" s="1"/>
      <c r="H9" s="1"/>
      <c r="I9" s="1"/>
      <c r="J9" s="1"/>
      <c r="K9" s="1"/>
      <c r="L9" s="4"/>
      <c r="M9" s="4"/>
      <c r="N9" s="4"/>
      <c r="O9" s="4"/>
      <c r="P9" s="4"/>
      <c r="Q9" s="4"/>
      <c r="AB9" s="2"/>
    </row>
    <row r="10" spans="1:28" x14ac:dyDescent="0.3">
      <c r="A10" s="5" t="s">
        <v>0</v>
      </c>
      <c r="B10" s="5" t="s">
        <v>0</v>
      </c>
      <c r="C10" s="4" t="s">
        <v>0</v>
      </c>
      <c r="D10" s="4" t="s">
        <v>0</v>
      </c>
      <c r="E10" s="4" t="s">
        <v>0</v>
      </c>
      <c r="F10" s="4"/>
      <c r="G10" s="4"/>
      <c r="H10" s="6" t="s">
        <v>3</v>
      </c>
      <c r="I10" s="6"/>
      <c r="J10" s="4"/>
      <c r="K10" s="7" t="s">
        <v>4</v>
      </c>
      <c r="L10" s="8"/>
      <c r="M10" s="8"/>
      <c r="N10" s="8"/>
      <c r="O10" s="8"/>
      <c r="P10" s="8"/>
      <c r="Q10" s="8"/>
      <c r="AB10" s="2"/>
    </row>
    <row r="11" spans="1:28" x14ac:dyDescent="0.3">
      <c r="A11" s="5" t="s">
        <v>0</v>
      </c>
      <c r="B11" s="5" t="s">
        <v>0</v>
      </c>
      <c r="C11" s="9" t="s">
        <v>5</v>
      </c>
      <c r="D11" s="4" t="s">
        <v>6</v>
      </c>
      <c r="E11" s="4" t="s">
        <v>7</v>
      </c>
      <c r="F11" s="6" t="s">
        <v>8</v>
      </c>
      <c r="G11" s="4"/>
      <c r="H11" s="6" t="s">
        <v>9</v>
      </c>
      <c r="I11" s="6" t="s">
        <v>10</v>
      </c>
      <c r="J11" s="4"/>
      <c r="K11" s="7" t="s">
        <v>11</v>
      </c>
      <c r="L11" s="8"/>
      <c r="M11" s="8"/>
      <c r="N11" s="8"/>
      <c r="O11" s="8"/>
      <c r="P11" s="8"/>
      <c r="Q11" s="8"/>
      <c r="AB11" s="2"/>
    </row>
    <row r="12" spans="1:28" ht="16.2" x14ac:dyDescent="0.3">
      <c r="A12" s="9" t="s">
        <v>12</v>
      </c>
      <c r="B12" s="5" t="s">
        <v>0</v>
      </c>
      <c r="C12" s="9" t="s">
        <v>13</v>
      </c>
      <c r="D12" s="4" t="s">
        <v>14</v>
      </c>
      <c r="E12" s="4" t="s">
        <v>15</v>
      </c>
      <c r="F12" s="6" t="s">
        <v>16</v>
      </c>
      <c r="G12" s="4" t="s">
        <v>17</v>
      </c>
      <c r="H12" s="6" t="s">
        <v>18</v>
      </c>
      <c r="I12" s="6" t="s">
        <v>19</v>
      </c>
      <c r="J12" s="4" t="s">
        <v>17</v>
      </c>
      <c r="K12" s="7" t="s">
        <v>20</v>
      </c>
      <c r="L12" s="10"/>
      <c r="M12" s="10"/>
      <c r="N12" s="10"/>
      <c r="O12" s="10"/>
      <c r="P12" s="10"/>
      <c r="Q12" s="10"/>
      <c r="AB12" s="2"/>
    </row>
    <row r="13" spans="1:28" ht="16.2" x14ac:dyDescent="0.3">
      <c r="A13" s="11" t="s">
        <v>21</v>
      </c>
      <c r="B13" s="11" t="s">
        <v>22</v>
      </c>
      <c r="C13" s="11" t="s">
        <v>23</v>
      </c>
      <c r="D13" s="12" t="s">
        <v>24</v>
      </c>
      <c r="E13" s="12" t="s">
        <v>25</v>
      </c>
      <c r="F13" s="12" t="s">
        <v>26</v>
      </c>
      <c r="G13" s="12" t="s">
        <v>27</v>
      </c>
      <c r="H13" s="12" t="s">
        <v>26</v>
      </c>
      <c r="I13" s="12" t="s">
        <v>26</v>
      </c>
      <c r="J13" s="12" t="s">
        <v>27</v>
      </c>
      <c r="K13" s="13" t="s">
        <v>26</v>
      </c>
      <c r="L13" s="5"/>
      <c r="M13" s="5"/>
      <c r="N13" s="5"/>
      <c r="O13" s="5"/>
      <c r="P13" s="5"/>
      <c r="Q13" s="5"/>
      <c r="AB13" s="5"/>
    </row>
    <row r="14" spans="1:28" x14ac:dyDescent="0.3">
      <c r="A14" s="5" t="s">
        <v>0</v>
      </c>
      <c r="B14" s="5" t="s">
        <v>0</v>
      </c>
      <c r="C14" s="5" t="s">
        <v>0</v>
      </c>
      <c r="D14" s="5" t="s">
        <v>0</v>
      </c>
      <c r="E14" s="5" t="s">
        <v>0</v>
      </c>
      <c r="F14" s="5"/>
      <c r="G14" s="5"/>
      <c r="H14" s="5"/>
      <c r="I14" s="5"/>
      <c r="J14" s="5"/>
      <c r="K14" s="5"/>
      <c r="L14" s="14"/>
      <c r="M14" s="14"/>
      <c r="N14" s="14"/>
      <c r="O14" s="14"/>
      <c r="P14" s="14"/>
      <c r="Q14" s="14"/>
      <c r="AB14" s="2"/>
    </row>
    <row r="15" spans="1:28" x14ac:dyDescent="0.3">
      <c r="A15" s="5" t="s">
        <v>0</v>
      </c>
      <c r="B15" s="15" t="s">
        <v>28</v>
      </c>
      <c r="C15" s="5" t="s">
        <v>0</v>
      </c>
      <c r="D15" s="5" t="s">
        <v>0</v>
      </c>
      <c r="E15" s="5" t="s">
        <v>0</v>
      </c>
      <c r="F15" s="5"/>
      <c r="G15" s="5"/>
      <c r="H15" s="5"/>
      <c r="I15" s="5"/>
      <c r="J15" s="5"/>
      <c r="K15" s="5"/>
      <c r="L15" s="14"/>
      <c r="M15" s="14"/>
      <c r="N15" s="14"/>
      <c r="O15" s="14"/>
      <c r="P15" s="14"/>
      <c r="Q15" s="14"/>
      <c r="AB15" s="2"/>
    </row>
    <row r="16" spans="1:28" x14ac:dyDescent="0.3">
      <c r="A16" s="5" t="s">
        <v>0</v>
      </c>
      <c r="B16" s="2" t="s">
        <v>0</v>
      </c>
      <c r="C16" s="5" t="s">
        <v>0</v>
      </c>
      <c r="D16" s="5" t="s">
        <v>0</v>
      </c>
      <c r="E16" s="5" t="s">
        <v>0</v>
      </c>
      <c r="F16" s="5"/>
      <c r="G16" s="5"/>
      <c r="H16" s="5"/>
      <c r="I16" s="5"/>
      <c r="J16" s="5"/>
      <c r="K16" s="5"/>
      <c r="L16" s="16"/>
      <c r="M16" s="14"/>
      <c r="N16" s="16"/>
      <c r="O16" s="16"/>
      <c r="P16" s="16"/>
      <c r="Q16" s="16"/>
      <c r="AB16" s="17">
        <v>0</v>
      </c>
    </row>
    <row r="17" spans="1:28" x14ac:dyDescent="0.3">
      <c r="A17" s="9">
        <f t="shared" ref="A17:A40" si="0">IF(B17="","",AB16+1)</f>
        <v>1</v>
      </c>
      <c r="B17" s="18" t="s">
        <v>29</v>
      </c>
      <c r="C17" s="9">
        <v>1</v>
      </c>
      <c r="D17" s="19">
        <v>494984</v>
      </c>
      <c r="E17" s="19">
        <v>5417241908</v>
      </c>
      <c r="F17" s="20">
        <v>609498865.11140203</v>
      </c>
      <c r="G17" s="21">
        <v>112.51091892560947</v>
      </c>
      <c r="H17" s="20">
        <v>72553084.656016767</v>
      </c>
      <c r="I17" s="20">
        <v>682051949.76741886</v>
      </c>
      <c r="J17" s="21">
        <v>125.9</v>
      </c>
      <c r="K17" s="7">
        <v>0.11903727604604444</v>
      </c>
      <c r="L17" s="16"/>
      <c r="M17" s="14"/>
      <c r="N17" s="16"/>
      <c r="O17" s="16"/>
      <c r="P17" s="16"/>
      <c r="Q17" s="16"/>
      <c r="AB17" s="17">
        <f t="shared" ref="AB17:AB45" si="1">IF(B18="",AB16,AB16+1)</f>
        <v>1</v>
      </c>
    </row>
    <row r="18" spans="1:28" x14ac:dyDescent="0.3">
      <c r="A18" s="9">
        <f t="shared" si="0"/>
        <v>2</v>
      </c>
      <c r="B18" s="22" t="s">
        <v>30</v>
      </c>
      <c r="C18" s="9">
        <v>3</v>
      </c>
      <c r="D18" s="19">
        <v>19</v>
      </c>
      <c r="E18" s="19">
        <v>4486942</v>
      </c>
      <c r="F18" s="20">
        <v>481796.88026793976</v>
      </c>
      <c r="G18" s="21">
        <v>107.37755920801735</v>
      </c>
      <c r="H18" s="20">
        <v>60082.447920060236</v>
      </c>
      <c r="I18" s="20">
        <v>541879.32818800001</v>
      </c>
      <c r="J18" s="21">
        <v>120.77</v>
      </c>
      <c r="K18" s="7">
        <v>0.12470493351191238</v>
      </c>
      <c r="L18" s="16"/>
      <c r="M18" s="14"/>
      <c r="N18" s="16"/>
      <c r="O18" s="16"/>
      <c r="P18" s="16"/>
      <c r="Q18" s="16"/>
      <c r="AB18" s="17">
        <f t="shared" si="1"/>
        <v>2</v>
      </c>
    </row>
    <row r="19" spans="1:28" x14ac:dyDescent="0.3">
      <c r="A19" s="9">
        <f t="shared" si="0"/>
        <v>3</v>
      </c>
      <c r="B19" s="18" t="s">
        <v>31</v>
      </c>
      <c r="C19" s="9">
        <v>4</v>
      </c>
      <c r="D19" s="19">
        <v>0</v>
      </c>
      <c r="E19" s="19">
        <v>0</v>
      </c>
      <c r="F19" s="20">
        <v>0</v>
      </c>
      <c r="G19" s="21">
        <v>0</v>
      </c>
      <c r="H19" s="20">
        <v>0</v>
      </c>
      <c r="I19" s="20">
        <v>0</v>
      </c>
      <c r="J19" s="21">
        <v>0</v>
      </c>
      <c r="K19" s="7" t="s">
        <v>69</v>
      </c>
      <c r="L19" s="16"/>
      <c r="M19" s="14"/>
      <c r="N19" s="16"/>
      <c r="O19" s="16"/>
      <c r="P19" s="16"/>
      <c r="Q19" s="16"/>
      <c r="AB19" s="17">
        <f t="shared" si="1"/>
        <v>3</v>
      </c>
    </row>
    <row r="20" spans="1:28" x14ac:dyDescent="0.3">
      <c r="A20" s="9">
        <f t="shared" si="0"/>
        <v>4</v>
      </c>
      <c r="B20" s="18" t="s">
        <v>32</v>
      </c>
      <c r="C20" s="9">
        <v>5</v>
      </c>
      <c r="D20" s="19">
        <v>986</v>
      </c>
      <c r="E20" s="19">
        <v>16988817.291850723</v>
      </c>
      <c r="F20" s="20">
        <v>1838846.7712445965</v>
      </c>
      <c r="G20" s="21">
        <v>108.23865720933165</v>
      </c>
      <c r="H20" s="20">
        <v>227496.40351145557</v>
      </c>
      <c r="I20" s="20">
        <v>2066343.174756052</v>
      </c>
      <c r="J20" s="21">
        <v>121.63</v>
      </c>
      <c r="K20" s="7">
        <v>0.12371688988391238</v>
      </c>
      <c r="L20" s="16"/>
      <c r="M20" s="14"/>
      <c r="N20" s="16"/>
      <c r="O20" s="16"/>
      <c r="P20" s="16"/>
      <c r="Q20" s="16"/>
      <c r="AB20" s="17">
        <f t="shared" si="1"/>
        <v>4</v>
      </c>
    </row>
    <row r="21" spans="1:28" x14ac:dyDescent="0.3">
      <c r="A21" s="9">
        <f t="shared" si="0"/>
        <v>5</v>
      </c>
      <c r="B21" s="18" t="s">
        <v>33</v>
      </c>
      <c r="C21" s="9">
        <v>6</v>
      </c>
      <c r="D21" s="19">
        <v>14270</v>
      </c>
      <c r="E21" s="19">
        <v>80282357.000000015</v>
      </c>
      <c r="F21" s="20">
        <v>9487052.9285746124</v>
      </c>
      <c r="G21" s="21">
        <v>118.17108120747639</v>
      </c>
      <c r="H21" s="20">
        <v>1075221.0705606097</v>
      </c>
      <c r="I21" s="20">
        <v>10562273.999135222</v>
      </c>
      <c r="J21" s="21">
        <v>131.56</v>
      </c>
      <c r="K21" s="7">
        <v>0.11333562473569513</v>
      </c>
      <c r="L21" s="16"/>
      <c r="M21" s="14"/>
      <c r="N21" s="16"/>
      <c r="O21" s="16"/>
      <c r="P21" s="16"/>
      <c r="Q21" s="16"/>
      <c r="AB21" s="17">
        <f t="shared" si="1"/>
        <v>5</v>
      </c>
    </row>
    <row r="22" spans="1:28" x14ac:dyDescent="0.3">
      <c r="A22" s="9">
        <f t="shared" si="0"/>
        <v>6</v>
      </c>
      <c r="B22" s="18" t="s">
        <v>34</v>
      </c>
      <c r="C22" s="9">
        <v>7</v>
      </c>
      <c r="D22" s="19">
        <v>30601</v>
      </c>
      <c r="E22" s="19">
        <v>139056596</v>
      </c>
      <c r="F22" s="20">
        <v>19205887.650545847</v>
      </c>
      <c r="G22" s="21">
        <v>138.11561769098566</v>
      </c>
      <c r="H22" s="20">
        <v>1864119.3108476019</v>
      </c>
      <c r="I22" s="20">
        <v>21070006.961393449</v>
      </c>
      <c r="J22" s="21">
        <v>151.52000000000001</v>
      </c>
      <c r="K22" s="7">
        <v>9.7059784206049035E-2</v>
      </c>
      <c r="L22" s="16"/>
      <c r="M22" s="14"/>
      <c r="N22" s="16"/>
      <c r="O22" s="16"/>
      <c r="P22" s="16"/>
      <c r="Q22" s="16"/>
      <c r="AB22" s="17">
        <f t="shared" si="1"/>
        <v>6</v>
      </c>
    </row>
    <row r="23" spans="1:28" x14ac:dyDescent="0.3">
      <c r="A23" s="9">
        <f t="shared" si="0"/>
        <v>7</v>
      </c>
      <c r="B23" s="18" t="s">
        <v>35</v>
      </c>
      <c r="C23" s="9">
        <v>8</v>
      </c>
      <c r="D23" s="19">
        <v>93</v>
      </c>
      <c r="E23" s="19">
        <v>212550</v>
      </c>
      <c r="F23" s="20">
        <v>32229.585410725151</v>
      </c>
      <c r="G23" s="21">
        <v>151.63295888367514</v>
      </c>
      <c r="H23" s="20">
        <v>2849.3330839240284</v>
      </c>
      <c r="I23" s="20">
        <v>35078.918494649181</v>
      </c>
      <c r="J23" s="21">
        <v>165.04</v>
      </c>
      <c r="K23" s="7">
        <v>8.8407376254236461E-2</v>
      </c>
      <c r="L23" s="16"/>
      <c r="M23" s="14"/>
      <c r="N23" s="16"/>
      <c r="O23" s="16"/>
      <c r="P23" s="16"/>
      <c r="Q23" s="16"/>
      <c r="AB23" s="17">
        <f t="shared" si="1"/>
        <v>7</v>
      </c>
    </row>
    <row r="24" spans="1:28" x14ac:dyDescent="0.3">
      <c r="A24" s="9">
        <f t="shared" si="0"/>
        <v>8</v>
      </c>
      <c r="B24" s="18" t="s">
        <v>36</v>
      </c>
      <c r="C24" s="9">
        <v>9</v>
      </c>
      <c r="D24" s="19">
        <v>38308</v>
      </c>
      <c r="E24" s="19">
        <v>3951263560</v>
      </c>
      <c r="F24" s="20">
        <v>323736398.41569817</v>
      </c>
      <c r="G24" s="21">
        <v>81.932372644789652</v>
      </c>
      <c r="H24" s="20">
        <v>52870473.154084161</v>
      </c>
      <c r="I24" s="20">
        <v>376606871.56978232</v>
      </c>
      <c r="J24" s="21">
        <v>95.31</v>
      </c>
      <c r="K24" s="7">
        <v>0.16331334200547665</v>
      </c>
      <c r="L24" s="16"/>
      <c r="M24" s="14"/>
      <c r="N24" s="16"/>
      <c r="O24" s="16"/>
      <c r="P24" s="16"/>
      <c r="Q24" s="16"/>
      <c r="AB24" s="17">
        <f t="shared" si="1"/>
        <v>8</v>
      </c>
    </row>
    <row r="25" spans="1:28" x14ac:dyDescent="0.3">
      <c r="A25" s="9">
        <f t="shared" si="0"/>
        <v>9</v>
      </c>
      <c r="B25" s="18" t="s">
        <v>37</v>
      </c>
      <c r="C25" s="9">
        <v>15</v>
      </c>
      <c r="D25" s="19">
        <v>0</v>
      </c>
      <c r="E25" s="19">
        <v>5267423</v>
      </c>
      <c r="F25" s="20">
        <v>1334638.2855778525</v>
      </c>
      <c r="G25" s="21">
        <v>253.37594599443648</v>
      </c>
      <c r="H25" s="20">
        <v>70941.558870147768</v>
      </c>
      <c r="I25" s="20">
        <v>1405579.8444480002</v>
      </c>
      <c r="J25" s="21">
        <v>266.83999999999997</v>
      </c>
      <c r="K25" s="7">
        <v>5.3154146435588356E-2</v>
      </c>
      <c r="L25" s="16"/>
      <c r="M25" s="14"/>
      <c r="N25" s="16"/>
      <c r="O25" s="16"/>
      <c r="P25" s="16"/>
      <c r="Q25" s="16"/>
      <c r="AB25" s="17">
        <f t="shared" si="1"/>
        <v>9</v>
      </c>
    </row>
    <row r="26" spans="1:28" x14ac:dyDescent="0.3">
      <c r="A26" s="9">
        <f t="shared" si="0"/>
        <v>10</v>
      </c>
      <c r="B26" s="18" t="s">
        <v>38</v>
      </c>
      <c r="C26" s="9">
        <v>19</v>
      </c>
      <c r="D26" s="19">
        <v>115</v>
      </c>
      <c r="E26" s="19">
        <v>2404729481</v>
      </c>
      <c r="F26" s="20">
        <v>160046752.71582142</v>
      </c>
      <c r="G26" s="21">
        <v>66.554992559606504</v>
      </c>
      <c r="H26" s="20">
        <v>32157974.54735079</v>
      </c>
      <c r="I26" s="20">
        <v>192204727.26317221</v>
      </c>
      <c r="J26" s="21">
        <v>79.930000000000007</v>
      </c>
      <c r="K26" s="7">
        <v>0.20092862867671177</v>
      </c>
      <c r="L26" s="16"/>
      <c r="M26" s="14"/>
      <c r="N26" s="16"/>
      <c r="O26" s="16"/>
      <c r="P26" s="16"/>
      <c r="Q26" s="16"/>
      <c r="AB26" s="17">
        <f t="shared" si="1"/>
        <v>10</v>
      </c>
    </row>
    <row r="27" spans="1:28" x14ac:dyDescent="0.3">
      <c r="A27" s="9">
        <f t="shared" si="0"/>
        <v>11</v>
      </c>
      <c r="B27" s="18" t="s">
        <v>39</v>
      </c>
      <c r="C27" s="9">
        <v>24</v>
      </c>
      <c r="D27" s="19">
        <v>19271</v>
      </c>
      <c r="E27" s="19">
        <v>1865582190</v>
      </c>
      <c r="F27" s="20">
        <v>166351167.41106582</v>
      </c>
      <c r="G27" s="21">
        <v>89.168501019548131</v>
      </c>
      <c r="H27" s="20">
        <v>24969643.115388595</v>
      </c>
      <c r="I27" s="20">
        <v>191320810.52645442</v>
      </c>
      <c r="J27" s="21">
        <v>102.55</v>
      </c>
      <c r="K27" s="7">
        <v>0.15010200111001801</v>
      </c>
      <c r="L27" s="16"/>
      <c r="M27" s="14"/>
      <c r="N27" s="16"/>
      <c r="O27" s="16"/>
      <c r="P27" s="16"/>
      <c r="Q27" s="16"/>
      <c r="AB27" s="17">
        <f t="shared" si="1"/>
        <v>11</v>
      </c>
    </row>
    <row r="28" spans="1:28" x14ac:dyDescent="0.3">
      <c r="A28" s="9">
        <f t="shared" si="0"/>
        <v>12</v>
      </c>
      <c r="B28" s="18" t="s">
        <v>40</v>
      </c>
      <c r="C28" s="9">
        <v>40</v>
      </c>
      <c r="D28" s="19">
        <v>1663</v>
      </c>
      <c r="E28" s="19">
        <v>13925301</v>
      </c>
      <c r="F28" s="20">
        <v>1337823.3750098208</v>
      </c>
      <c r="G28" s="21">
        <v>96.071415261316133</v>
      </c>
      <c r="H28" s="20">
        <v>186430.10114617913</v>
      </c>
      <c r="I28" s="20">
        <v>1524253.476156</v>
      </c>
      <c r="J28" s="21">
        <v>109.46</v>
      </c>
      <c r="K28" s="7">
        <v>0.13935329926853054</v>
      </c>
      <c r="L28" s="16"/>
      <c r="M28" s="14"/>
      <c r="N28" s="16"/>
      <c r="O28" s="16"/>
      <c r="P28" s="16"/>
      <c r="Q28" s="16"/>
      <c r="AB28" s="17">
        <f t="shared" si="1"/>
        <v>12</v>
      </c>
    </row>
    <row r="29" spans="1:28" x14ac:dyDescent="0.3">
      <c r="A29" s="9">
        <f t="shared" si="0"/>
        <v>13</v>
      </c>
      <c r="B29" s="18" t="s">
        <v>41</v>
      </c>
      <c r="C29" s="9">
        <v>41</v>
      </c>
      <c r="D29" s="19">
        <v>2980</v>
      </c>
      <c r="E29" s="19">
        <v>23760014</v>
      </c>
      <c r="F29" s="20">
        <v>3792767.8240772677</v>
      </c>
      <c r="G29" s="21">
        <v>159.6281813671182</v>
      </c>
      <c r="H29" s="20">
        <v>318869.48436341761</v>
      </c>
      <c r="I29" s="20">
        <v>4111637.3084406853</v>
      </c>
      <c r="J29" s="21">
        <v>173.05</v>
      </c>
      <c r="K29" s="7">
        <v>8.4073030344533284E-2</v>
      </c>
      <c r="L29" s="16"/>
      <c r="M29" s="14"/>
      <c r="N29" s="16"/>
      <c r="O29" s="16"/>
      <c r="P29" s="16"/>
      <c r="Q29" s="16"/>
      <c r="AB29" s="17">
        <f t="shared" si="1"/>
        <v>13</v>
      </c>
    </row>
    <row r="30" spans="1:28" x14ac:dyDescent="0.3">
      <c r="A30" s="9">
        <f t="shared" si="0"/>
        <v>14</v>
      </c>
      <c r="B30" s="18" t="s">
        <v>42</v>
      </c>
      <c r="C30" s="9">
        <v>42</v>
      </c>
      <c r="D30" s="23">
        <v>766</v>
      </c>
      <c r="E30" s="23">
        <v>2847961</v>
      </c>
      <c r="F30" s="24">
        <v>205225.12701245787</v>
      </c>
      <c r="G30" s="25">
        <v>72.060371266480786</v>
      </c>
      <c r="H30" s="24">
        <v>38093.268983542133</v>
      </c>
      <c r="I30" s="24">
        <v>243318.39599600001</v>
      </c>
      <c r="J30" s="25">
        <v>85.44</v>
      </c>
      <c r="K30" s="26">
        <v>0.18561698334936219</v>
      </c>
      <c r="L30" s="16"/>
      <c r="M30" s="14"/>
      <c r="N30" s="16"/>
      <c r="O30" s="16"/>
      <c r="P30" s="16"/>
      <c r="Q30" s="16"/>
      <c r="AB30" s="17">
        <f t="shared" si="1"/>
        <v>14</v>
      </c>
    </row>
    <row r="31" spans="1:28" x14ac:dyDescent="0.3">
      <c r="A31" s="9">
        <f t="shared" si="0"/>
        <v>15</v>
      </c>
      <c r="B31" s="18" t="s">
        <v>43</v>
      </c>
      <c r="C31" s="27" t="s">
        <v>0</v>
      </c>
      <c r="D31" s="19">
        <v>604056</v>
      </c>
      <c r="E31" s="19">
        <v>13925645100.291851</v>
      </c>
      <c r="F31" s="20">
        <v>1297349452.0817087</v>
      </c>
      <c r="G31" s="21">
        <v>93.16</v>
      </c>
      <c r="H31" s="20">
        <v>186395278.45212725</v>
      </c>
      <c r="I31" s="20">
        <v>1483744730.5338361</v>
      </c>
      <c r="J31" s="21">
        <v>106.55</v>
      </c>
      <c r="K31" s="7">
        <v>0.1436739177351484</v>
      </c>
      <c r="L31" s="14"/>
      <c r="M31" s="14"/>
      <c r="N31" s="14"/>
      <c r="O31" s="14"/>
      <c r="P31" s="14"/>
      <c r="Q31" s="14"/>
      <c r="AB31" s="17">
        <f t="shared" si="1"/>
        <v>14</v>
      </c>
    </row>
    <row r="32" spans="1:28" x14ac:dyDescent="0.3">
      <c r="A32" s="9" t="str">
        <f t="shared" si="0"/>
        <v/>
      </c>
      <c r="B32" s="2"/>
      <c r="C32" s="27" t="s">
        <v>0</v>
      </c>
      <c r="D32" s="28" t="s">
        <v>0</v>
      </c>
      <c r="E32" s="28" t="s">
        <v>0</v>
      </c>
      <c r="F32" s="19"/>
      <c r="G32" s="21"/>
      <c r="H32" s="19"/>
      <c r="I32" s="19"/>
      <c r="J32" s="29"/>
      <c r="K32" s="29"/>
      <c r="L32" s="14"/>
      <c r="M32" s="14"/>
      <c r="N32" s="14"/>
      <c r="O32" s="14"/>
      <c r="P32" s="14"/>
      <c r="Q32" s="14"/>
      <c r="AB32" s="17">
        <f t="shared" si="1"/>
        <v>15</v>
      </c>
    </row>
    <row r="33" spans="1:28" ht="16.2" x14ac:dyDescent="0.3">
      <c r="A33" s="9">
        <f t="shared" si="0"/>
        <v>16</v>
      </c>
      <c r="B33" s="18" t="s">
        <v>68</v>
      </c>
      <c r="C33" s="27" t="s">
        <v>0</v>
      </c>
      <c r="D33" s="19">
        <v>3</v>
      </c>
      <c r="E33" s="19">
        <v>1136579568</v>
      </c>
      <c r="F33" s="20">
        <v>67017995.940077655</v>
      </c>
      <c r="G33" s="21">
        <v>58.96</v>
      </c>
      <c r="H33" s="20">
        <v>13836732.339762339</v>
      </c>
      <c r="I33" s="20">
        <v>80854728.279839993</v>
      </c>
      <c r="J33" s="21">
        <v>71.14</v>
      </c>
      <c r="K33" s="7">
        <v>0.20646293798659815</v>
      </c>
      <c r="L33" s="14"/>
      <c r="M33" s="14"/>
      <c r="N33" s="14"/>
      <c r="O33" s="14"/>
      <c r="P33" s="14"/>
      <c r="Q33" s="14"/>
      <c r="AB33" s="17">
        <f t="shared" si="1"/>
        <v>15</v>
      </c>
    </row>
    <row r="34" spans="1:28" x14ac:dyDescent="0.3">
      <c r="A34" s="9" t="str">
        <f t="shared" si="0"/>
        <v/>
      </c>
      <c r="B34" s="2"/>
      <c r="C34" s="27" t="s">
        <v>0</v>
      </c>
      <c r="D34" s="28" t="s">
        <v>0</v>
      </c>
      <c r="E34" s="28" t="s">
        <v>0</v>
      </c>
      <c r="F34" s="19"/>
      <c r="G34" s="21"/>
      <c r="H34" s="19"/>
      <c r="I34" s="19"/>
      <c r="J34" s="21"/>
      <c r="K34" s="21"/>
      <c r="L34" s="16"/>
      <c r="M34" s="14"/>
      <c r="N34" s="16"/>
      <c r="O34" s="16"/>
      <c r="P34" s="16"/>
      <c r="Q34" s="16"/>
      <c r="AB34" s="17">
        <f t="shared" si="1"/>
        <v>16</v>
      </c>
    </row>
    <row r="35" spans="1:28" s="36" customFormat="1" ht="15" thickBot="1" x14ac:dyDescent="0.35">
      <c r="A35" s="9">
        <f t="shared" si="0"/>
        <v>17</v>
      </c>
      <c r="B35" s="30" t="s">
        <v>44</v>
      </c>
      <c r="C35" s="31" t="s">
        <v>0</v>
      </c>
      <c r="D35" s="32">
        <v>604059</v>
      </c>
      <c r="E35" s="32">
        <v>15062224668.291851</v>
      </c>
      <c r="F35" s="33">
        <v>1364367448.0217862</v>
      </c>
      <c r="G35" s="34">
        <v>90.58</v>
      </c>
      <c r="H35" s="33">
        <v>200232010.79189</v>
      </c>
      <c r="I35" s="33">
        <v>1564599458.8136761</v>
      </c>
      <c r="J35" s="34">
        <v>103.88</v>
      </c>
      <c r="K35" s="35">
        <v>0.14675812669248958</v>
      </c>
      <c r="L35" s="31"/>
      <c r="M35" s="14"/>
      <c r="N35" s="31"/>
      <c r="O35" s="31"/>
      <c r="P35" s="31"/>
      <c r="Q35" s="31"/>
      <c r="AB35" s="17">
        <f t="shared" si="1"/>
        <v>16</v>
      </c>
    </row>
    <row r="36" spans="1:28" ht="15" thickTop="1" x14ac:dyDescent="0.3">
      <c r="A36" s="9" t="str">
        <f t="shared" si="0"/>
        <v/>
      </c>
      <c r="F36" s="20"/>
      <c r="G36" s="21"/>
      <c r="H36" s="20"/>
      <c r="I36" s="20"/>
      <c r="J36" s="21"/>
      <c r="K36" s="21"/>
      <c r="L36" s="3"/>
      <c r="M36" s="14"/>
      <c r="N36" s="3"/>
      <c r="O36" s="3"/>
      <c r="P36" s="3"/>
      <c r="Q36" s="3"/>
      <c r="AB36" s="17">
        <f t="shared" si="1"/>
        <v>16</v>
      </c>
    </row>
    <row r="37" spans="1:28" x14ac:dyDescent="0.3">
      <c r="A37" s="9" t="str">
        <f t="shared" si="0"/>
        <v/>
      </c>
      <c r="B37" s="30"/>
      <c r="C37" s="37"/>
      <c r="D37" s="38"/>
      <c r="E37" s="38"/>
      <c r="F37" s="39"/>
      <c r="G37" s="39"/>
      <c r="H37" s="39"/>
      <c r="I37" s="39"/>
      <c r="J37" s="39"/>
      <c r="K37" s="39"/>
      <c r="L37" s="3"/>
      <c r="M37" s="14"/>
      <c r="N37" s="3"/>
      <c r="O37" s="3"/>
      <c r="P37" s="3"/>
      <c r="Q37" s="3"/>
      <c r="AB37" s="17">
        <f t="shared" si="1"/>
        <v>17</v>
      </c>
    </row>
    <row r="38" spans="1:28" hidden="1" x14ac:dyDescent="0.3">
      <c r="A38" s="9">
        <f t="shared" si="0"/>
        <v>18</v>
      </c>
      <c r="B38" s="18" t="s">
        <v>45</v>
      </c>
      <c r="C38" s="9">
        <v>32</v>
      </c>
      <c r="E38" s="19" t="e">
        <f>[1]Adjustments!#REF!</f>
        <v>#REF!</v>
      </c>
      <c r="F38" s="20" t="e">
        <f>[1]Adjustments!#REF!</f>
        <v>#REF!</v>
      </c>
      <c r="G38" s="21" t="e">
        <f>[1]Adjustments!#REF!</f>
        <v>#REF!</v>
      </c>
      <c r="H38" s="20"/>
      <c r="I38" s="20"/>
      <c r="J38" s="21" t="e">
        <f>IF($E38=0,0,ROUND(I38/$E38*1000,2))</f>
        <v>#REF!</v>
      </c>
      <c r="K38" s="7" t="e">
        <f>H38/F38</f>
        <v>#REF!</v>
      </c>
      <c r="L38" s="16"/>
      <c r="M38" s="14"/>
      <c r="N38" s="16"/>
      <c r="O38" s="16"/>
      <c r="P38" s="16"/>
      <c r="Q38" s="16"/>
      <c r="AB38" s="17">
        <f t="shared" si="1"/>
        <v>17</v>
      </c>
    </row>
    <row r="39" spans="1:28" x14ac:dyDescent="0.3">
      <c r="A39" s="9" t="str">
        <f t="shared" si="0"/>
        <v/>
      </c>
      <c r="E39" s="40"/>
      <c r="F39" s="39"/>
      <c r="G39" s="39"/>
      <c r="H39" s="39"/>
      <c r="I39" s="39"/>
      <c r="J39" s="39"/>
      <c r="K39" s="39"/>
      <c r="L39" s="3"/>
      <c r="M39" s="14"/>
      <c r="N39" s="3"/>
      <c r="O39" s="3"/>
      <c r="P39" s="3"/>
      <c r="Q39" s="3"/>
      <c r="AB39" s="17">
        <f t="shared" si="1"/>
        <v>17</v>
      </c>
    </row>
    <row r="40" spans="1:28" x14ac:dyDescent="0.3">
      <c r="A40" s="9" t="str">
        <f t="shared" si="0"/>
        <v/>
      </c>
      <c r="B40" s="30"/>
      <c r="C40" s="37"/>
      <c r="E40" s="40"/>
      <c r="F40" s="39"/>
      <c r="G40" s="39"/>
      <c r="H40" s="39"/>
      <c r="I40" s="39"/>
      <c r="J40" s="39"/>
      <c r="K40" s="39"/>
      <c r="L40" s="3"/>
      <c r="M40" s="3"/>
      <c r="N40" s="3"/>
      <c r="O40" s="3"/>
      <c r="P40" s="3"/>
      <c r="Q40" s="3"/>
      <c r="AB40" s="17">
        <f t="shared" si="1"/>
        <v>17</v>
      </c>
    </row>
    <row r="41" spans="1:28" x14ac:dyDescent="0.3">
      <c r="A41" s="2"/>
      <c r="B41" s="30"/>
      <c r="C41" s="37"/>
      <c r="D41" s="38"/>
      <c r="E41" s="38"/>
      <c r="F41" s="39"/>
      <c r="G41" s="39"/>
      <c r="H41" s="39"/>
      <c r="I41" s="39"/>
      <c r="J41" s="39"/>
      <c r="K41" s="39"/>
      <c r="AB41" s="17">
        <f t="shared" si="1"/>
        <v>17</v>
      </c>
    </row>
    <row r="42" spans="1:28" x14ac:dyDescent="0.3">
      <c r="D42" s="40"/>
      <c r="L42" s="3"/>
      <c r="M42" s="3"/>
      <c r="N42" s="3"/>
      <c r="O42" s="3"/>
      <c r="P42" s="3"/>
      <c r="Q42" s="3"/>
      <c r="AB42" s="17">
        <f t="shared" si="1"/>
        <v>17</v>
      </c>
    </row>
    <row r="43" spans="1:28" x14ac:dyDescent="0.3">
      <c r="A43" s="41"/>
      <c r="B43" s="30"/>
      <c r="C43" s="37"/>
      <c r="D43" s="38"/>
      <c r="E43" s="38"/>
      <c r="F43" s="39"/>
      <c r="G43" s="39"/>
      <c r="H43" s="39"/>
      <c r="I43" s="39"/>
      <c r="J43" s="39"/>
      <c r="K43" s="39"/>
      <c r="L43" s="3"/>
      <c r="M43" s="3"/>
      <c r="N43" s="3"/>
      <c r="O43" s="3"/>
      <c r="P43" s="3"/>
      <c r="Q43" s="3"/>
      <c r="AB43" s="17">
        <f t="shared" si="1"/>
        <v>17</v>
      </c>
    </row>
    <row r="44" spans="1:28" x14ac:dyDescent="0.3">
      <c r="A44" s="41"/>
      <c r="B44" s="30"/>
      <c r="C44" s="37"/>
      <c r="D44" s="38"/>
      <c r="E44" s="38"/>
      <c r="F44" s="39"/>
      <c r="G44" s="39"/>
      <c r="H44" s="39"/>
      <c r="I44" s="39"/>
      <c r="J44" s="39"/>
      <c r="K44" s="39"/>
      <c r="L44" s="3"/>
      <c r="M44" s="3"/>
      <c r="N44" s="3"/>
      <c r="O44" s="3"/>
      <c r="P44" s="3"/>
      <c r="Q44" s="3"/>
      <c r="AB44" s="17">
        <f t="shared" si="1"/>
        <v>17</v>
      </c>
    </row>
    <row r="45" spans="1:28" x14ac:dyDescent="0.3">
      <c r="A45" s="41" t="str">
        <f>'[1]Headers-Footers-Notes'!A9</f>
        <v>(1) June 01, 2023 - May 31, 2024 Forecasted Test Year (Spring 2023 Forecast) 4.7</v>
      </c>
      <c r="B45" s="5"/>
      <c r="C45" s="27"/>
      <c r="D45" s="38"/>
      <c r="E45" s="38"/>
      <c r="F45" s="39"/>
      <c r="G45" s="39"/>
      <c r="H45" s="39"/>
      <c r="I45" s="39"/>
      <c r="J45" s="39"/>
      <c r="K45" s="39"/>
      <c r="L45" s="3"/>
      <c r="M45" s="3"/>
      <c r="N45" s="3"/>
      <c r="O45" s="3"/>
      <c r="P45" s="3"/>
      <c r="Q45" s="3"/>
      <c r="AB45" s="17">
        <f t="shared" si="1"/>
        <v>17</v>
      </c>
    </row>
    <row r="46" spans="1:28" x14ac:dyDescent="0.3">
      <c r="A46" s="41" t="s">
        <v>46</v>
      </c>
      <c r="B46" s="5"/>
      <c r="C46" s="27"/>
      <c r="D46" s="39"/>
      <c r="E46" s="39"/>
      <c r="F46" s="39"/>
      <c r="G46" s="39"/>
      <c r="H46" s="39"/>
      <c r="I46" s="39"/>
      <c r="J46" s="39"/>
      <c r="K46" s="39"/>
      <c r="L46" s="3"/>
      <c r="M46" s="3"/>
      <c r="N46" s="3"/>
      <c r="O46" s="3"/>
      <c r="P46" s="3"/>
      <c r="Q46" s="3"/>
      <c r="AB46" s="17"/>
    </row>
    <row r="47" spans="1:28" x14ac:dyDescent="0.3">
      <c r="A47" s="41" t="s">
        <v>67</v>
      </c>
      <c r="B47" s="5"/>
      <c r="C47" s="27"/>
      <c r="D47" s="39"/>
      <c r="E47" s="39"/>
      <c r="F47" s="39"/>
      <c r="G47" s="39"/>
      <c r="H47" s="39"/>
      <c r="I47" s="39"/>
      <c r="J47" s="39"/>
      <c r="K47" s="39"/>
      <c r="L47" s="3"/>
      <c r="M47" s="3"/>
      <c r="N47" s="3"/>
      <c r="O47" s="3"/>
      <c r="P47" s="3"/>
      <c r="Q47" s="3"/>
      <c r="AB47" s="17"/>
    </row>
    <row r="48" spans="1:28" x14ac:dyDescent="0.3">
      <c r="A48" s="44" t="str">
        <f t="shared" ref="A48:A53" si="2">A1</f>
        <v>Idaho Power Company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3"/>
      <c r="M48" s="3"/>
      <c r="N48" s="3"/>
      <c r="O48" s="3"/>
      <c r="P48" s="3"/>
      <c r="Q48" s="3"/>
      <c r="AB48" s="2"/>
    </row>
    <row r="49" spans="1:28" x14ac:dyDescent="0.3">
      <c r="A49" s="44" t="str">
        <f t="shared" si="2"/>
        <v>Calculation of Revenue Impact 2023-2024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3"/>
      <c r="M49" s="3"/>
      <c r="N49" s="3"/>
      <c r="O49" s="3"/>
      <c r="P49" s="3"/>
      <c r="Q49" s="3"/>
      <c r="AB49" s="2"/>
    </row>
    <row r="50" spans="1:28" x14ac:dyDescent="0.3">
      <c r="A50" s="44" t="str">
        <f t="shared" si="2"/>
        <v xml:space="preserve">State of Idaho 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3"/>
      <c r="M50" s="3"/>
      <c r="N50" s="3"/>
      <c r="O50" s="3"/>
      <c r="P50" s="3"/>
      <c r="Q50" s="3"/>
      <c r="AB50" s="2"/>
    </row>
    <row r="51" spans="1:28" x14ac:dyDescent="0.3">
      <c r="A51" s="44" t="str">
        <f t="shared" si="2"/>
        <v>PCA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3"/>
      <c r="M51" s="3"/>
      <c r="N51" s="3"/>
      <c r="O51" s="3"/>
      <c r="P51" s="3"/>
      <c r="Q51" s="3"/>
      <c r="AB51" s="2"/>
    </row>
    <row r="52" spans="1:28" x14ac:dyDescent="0.3">
      <c r="A52" s="44" t="str">
        <f t="shared" si="2"/>
        <v>Filed April 14, 2023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3"/>
      <c r="M52" s="3"/>
      <c r="N52" s="3"/>
      <c r="O52" s="3"/>
      <c r="P52" s="3"/>
      <c r="Q52" s="3"/>
      <c r="AB52" s="2"/>
    </row>
    <row r="53" spans="1:28" x14ac:dyDescent="0.3">
      <c r="A53" s="44" t="str">
        <f t="shared" si="2"/>
        <v xml:space="preserve"> 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3"/>
      <c r="M53" s="3"/>
      <c r="N53" s="3"/>
      <c r="O53" s="3"/>
      <c r="P53" s="3"/>
      <c r="Q53" s="3"/>
      <c r="AB53" s="2"/>
    </row>
    <row r="54" spans="1:28" x14ac:dyDescent="0.3">
      <c r="A54" s="44" t="s">
        <v>47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3"/>
      <c r="M54" s="3"/>
      <c r="N54" s="3"/>
      <c r="O54" s="3"/>
      <c r="P54" s="3"/>
      <c r="Q54" s="3"/>
      <c r="AB54" s="2"/>
    </row>
    <row r="55" spans="1:28" x14ac:dyDescent="0.3">
      <c r="A55" s="44" t="s">
        <v>2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"/>
      <c r="M55" s="4"/>
      <c r="N55" s="4"/>
      <c r="O55" s="4"/>
      <c r="P55" s="4"/>
      <c r="Q55" s="4"/>
      <c r="AB55" s="17"/>
    </row>
    <row r="56" spans="1:28" x14ac:dyDescent="0.3">
      <c r="A56" s="1" t="s">
        <v>0</v>
      </c>
      <c r="B56" s="1" t="s">
        <v>0</v>
      </c>
      <c r="C56" s="1" t="s">
        <v>0</v>
      </c>
      <c r="D56" s="1" t="s">
        <v>0</v>
      </c>
      <c r="E56" s="1" t="s">
        <v>0</v>
      </c>
      <c r="F56" s="1"/>
      <c r="G56" s="1"/>
      <c r="H56" s="1"/>
      <c r="I56" s="1"/>
      <c r="J56" s="1"/>
      <c r="K56" s="1"/>
      <c r="L56" s="42"/>
      <c r="M56" s="42"/>
      <c r="N56" s="42"/>
      <c r="O56" s="42"/>
      <c r="P56" s="42"/>
      <c r="Q56" s="42"/>
      <c r="AB56" s="17"/>
    </row>
    <row r="57" spans="1:28" x14ac:dyDescent="0.3">
      <c r="A57" s="5" t="s">
        <v>0</v>
      </c>
      <c r="B57" s="5" t="s">
        <v>0</v>
      </c>
      <c r="C57" s="4" t="s">
        <v>0</v>
      </c>
      <c r="D57" s="4" t="s">
        <v>0</v>
      </c>
      <c r="E57" s="4" t="s">
        <v>0</v>
      </c>
      <c r="F57" s="4"/>
      <c r="G57" s="4"/>
      <c r="H57" s="6"/>
      <c r="I57" s="6"/>
      <c r="J57" s="4"/>
      <c r="K57" s="9" t="str">
        <f>K10</f>
        <v>Percent</v>
      </c>
      <c r="L57" s="42"/>
      <c r="M57" s="42"/>
      <c r="N57" s="42"/>
      <c r="O57" s="42"/>
      <c r="P57" s="42"/>
      <c r="Q57" s="42"/>
      <c r="AB57" s="17"/>
    </row>
    <row r="58" spans="1:28" x14ac:dyDescent="0.3">
      <c r="A58" s="5" t="s">
        <v>0</v>
      </c>
      <c r="B58" s="5" t="s">
        <v>0</v>
      </c>
      <c r="C58" s="9" t="str">
        <f t="shared" ref="C58:F60" si="3">C11</f>
        <v>Rate</v>
      </c>
      <c r="D58" s="9" t="str">
        <f t="shared" si="3"/>
        <v>Average</v>
      </c>
      <c r="E58" s="9" t="str">
        <f t="shared" si="3"/>
        <v>Normalized</v>
      </c>
      <c r="F58" s="9" t="str">
        <f t="shared" si="3"/>
        <v>Current</v>
      </c>
      <c r="G58" s="9"/>
      <c r="H58" s="9" t="str">
        <f t="shared" ref="H58:I60" si="4">H11</f>
        <v>Adjustments</v>
      </c>
      <c r="I58" s="9" t="str">
        <f t="shared" si="4"/>
        <v>Proposed</v>
      </c>
      <c r="J58" s="9"/>
      <c r="K58" s="9" t="str">
        <f>K11</f>
        <v>Change</v>
      </c>
      <c r="L58" s="12"/>
      <c r="M58" s="12"/>
      <c r="N58" s="12"/>
      <c r="O58" s="12"/>
      <c r="P58" s="12"/>
      <c r="Q58" s="12"/>
      <c r="AB58" s="17"/>
    </row>
    <row r="59" spans="1:28" x14ac:dyDescent="0.3">
      <c r="A59" s="9" t="s">
        <v>12</v>
      </c>
      <c r="B59" s="5" t="s">
        <v>0</v>
      </c>
      <c r="C59" s="9" t="str">
        <f t="shared" si="3"/>
        <v>Sch.</v>
      </c>
      <c r="D59" s="9" t="str">
        <f t="shared" si="3"/>
        <v>Number of</v>
      </c>
      <c r="E59" s="9" t="str">
        <f t="shared" si="3"/>
        <v xml:space="preserve">Energy </v>
      </c>
      <c r="F59" s="9" t="str">
        <f t="shared" si="3"/>
        <v>Billed</v>
      </c>
      <c r="G59" s="9" t="str">
        <f>G12</f>
        <v>Mills</v>
      </c>
      <c r="H59" s="9" t="str">
        <f t="shared" si="4"/>
        <v>to Billed</v>
      </c>
      <c r="I59" s="9" t="str">
        <f t="shared" si="4"/>
        <v>Total Billed</v>
      </c>
      <c r="J59" s="9" t="str">
        <f>J12</f>
        <v>Mills</v>
      </c>
      <c r="K59" s="9" t="str">
        <f>K12</f>
        <v>Billed to Billed (2)</v>
      </c>
      <c r="L59" s="5"/>
      <c r="M59" s="5"/>
      <c r="N59" s="5"/>
      <c r="O59" s="5"/>
      <c r="P59" s="5"/>
      <c r="Q59" s="5"/>
      <c r="AB59" s="5"/>
    </row>
    <row r="60" spans="1:28" x14ac:dyDescent="0.3">
      <c r="A60" s="11" t="s">
        <v>21</v>
      </c>
      <c r="B60" s="11" t="s">
        <v>22</v>
      </c>
      <c r="C60" s="9" t="str">
        <f t="shared" si="3"/>
        <v>No.</v>
      </c>
      <c r="D60" s="9" t="str">
        <f>D13</f>
        <v>Customers (1)</v>
      </c>
      <c r="E60" s="9" t="str">
        <f t="shared" si="3"/>
        <v>(kWh) (1)</v>
      </c>
      <c r="F60" s="9" t="str">
        <f t="shared" si="3"/>
        <v>Revenue</v>
      </c>
      <c r="G60" s="9" t="str">
        <f>G13</f>
        <v>Per kWh</v>
      </c>
      <c r="H60" s="9" t="str">
        <f t="shared" si="4"/>
        <v>Revenue</v>
      </c>
      <c r="I60" s="9" t="str">
        <f t="shared" si="4"/>
        <v>Revenue</v>
      </c>
      <c r="J60" s="9" t="str">
        <f>J13</f>
        <v>Per kWh</v>
      </c>
      <c r="K60" s="9" t="str">
        <f>K13</f>
        <v>Revenue</v>
      </c>
      <c r="L60" s="14"/>
      <c r="M60" s="14"/>
      <c r="N60" s="14"/>
      <c r="O60" s="14"/>
      <c r="P60" s="14"/>
      <c r="Q60" s="14"/>
      <c r="AB60" s="17"/>
    </row>
    <row r="61" spans="1:28" x14ac:dyDescent="0.3">
      <c r="A61" s="5" t="s">
        <v>0</v>
      </c>
      <c r="B61" s="5" t="s">
        <v>0</v>
      </c>
      <c r="C61" s="5" t="s">
        <v>0</v>
      </c>
      <c r="D61" s="5" t="s">
        <v>0</v>
      </c>
      <c r="E61" s="5" t="s">
        <v>0</v>
      </c>
      <c r="F61" s="5"/>
      <c r="G61" s="5"/>
      <c r="H61" s="5"/>
      <c r="I61" s="5"/>
      <c r="J61" s="5"/>
      <c r="K61" s="5"/>
      <c r="L61" s="14"/>
      <c r="M61" s="14"/>
      <c r="N61" s="14"/>
      <c r="O61" s="14"/>
      <c r="P61" s="14"/>
      <c r="Q61" s="14"/>
      <c r="AB61" s="17"/>
    </row>
    <row r="62" spans="1:28" x14ac:dyDescent="0.3">
      <c r="A62" s="5" t="s">
        <v>0</v>
      </c>
      <c r="B62" s="15" t="s">
        <v>28</v>
      </c>
      <c r="C62" s="27" t="s">
        <v>0</v>
      </c>
      <c r="D62" s="19" t="s">
        <v>0</v>
      </c>
      <c r="E62" s="19" t="s">
        <v>0</v>
      </c>
      <c r="F62" s="19"/>
      <c r="G62" s="39"/>
      <c r="H62" s="19"/>
      <c r="I62" s="19"/>
      <c r="J62" s="39"/>
      <c r="K62" s="39"/>
      <c r="L62" s="16"/>
      <c r="M62" s="16"/>
      <c r="N62" s="16"/>
      <c r="O62" s="16"/>
      <c r="P62" s="16"/>
      <c r="Q62" s="16"/>
      <c r="AB62" s="17">
        <v>0</v>
      </c>
    </row>
    <row r="63" spans="1:28" x14ac:dyDescent="0.3">
      <c r="A63" s="5" t="s">
        <v>0</v>
      </c>
      <c r="B63" s="2" t="s">
        <v>0</v>
      </c>
      <c r="C63" s="27" t="s">
        <v>0</v>
      </c>
      <c r="D63" s="19" t="s">
        <v>0</v>
      </c>
      <c r="E63" s="19" t="s">
        <v>0</v>
      </c>
      <c r="F63" s="19"/>
      <c r="G63" s="39"/>
      <c r="H63" s="19"/>
      <c r="I63" s="19"/>
      <c r="J63" s="39"/>
      <c r="K63" s="39"/>
      <c r="L63" s="16"/>
      <c r="M63" s="16"/>
      <c r="N63" s="16"/>
      <c r="O63" s="16"/>
      <c r="P63" s="16"/>
      <c r="Q63" s="16"/>
      <c r="AB63" s="17">
        <f t="shared" ref="AB63:AB89" si="5">IF(B65="",AB62,AB62+1)</f>
        <v>1</v>
      </c>
    </row>
    <row r="64" spans="1:28" x14ac:dyDescent="0.3">
      <c r="A64" s="9">
        <f>IF(B64="","",AB62+1)</f>
        <v>1</v>
      </c>
      <c r="B64" s="18" t="s">
        <v>48</v>
      </c>
      <c r="C64" s="43" t="s">
        <v>49</v>
      </c>
      <c r="D64" s="19">
        <v>38024</v>
      </c>
      <c r="E64" s="19">
        <v>3346539551</v>
      </c>
      <c r="F64" s="20">
        <v>278708353.00541335</v>
      </c>
      <c r="G64" s="21">
        <v>83.28</v>
      </c>
      <c r="H64" s="20">
        <v>44781117.57706096</v>
      </c>
      <c r="I64" s="20">
        <v>323489470.58247429</v>
      </c>
      <c r="J64" s="21">
        <v>96.66</v>
      </c>
      <c r="K64" s="7">
        <v>0.16067375481993959</v>
      </c>
      <c r="L64" s="16"/>
      <c r="M64" s="16"/>
      <c r="N64" s="16"/>
      <c r="O64" s="16"/>
      <c r="P64" s="16"/>
      <c r="Q64" s="16"/>
      <c r="AB64" s="17">
        <f t="shared" si="5"/>
        <v>2</v>
      </c>
    </row>
    <row r="65" spans="1:28" x14ac:dyDescent="0.3">
      <c r="A65" s="9">
        <f>IF(B65="","",AB63+1)</f>
        <v>2</v>
      </c>
      <c r="B65" s="18" t="s">
        <v>50</v>
      </c>
      <c r="C65" s="43" t="s">
        <v>51</v>
      </c>
      <c r="D65" s="19">
        <v>280</v>
      </c>
      <c r="E65" s="19">
        <v>601166866.00000012</v>
      </c>
      <c r="F65" s="20">
        <v>44742354.7823257</v>
      </c>
      <c r="G65" s="21">
        <v>74.430000000000007</v>
      </c>
      <c r="H65" s="20">
        <v>8041757.3743585888</v>
      </c>
      <c r="I65" s="20">
        <v>52784112.156684287</v>
      </c>
      <c r="J65" s="21">
        <v>87.8</v>
      </c>
      <c r="K65" s="7">
        <v>0.17973478180757879</v>
      </c>
      <c r="L65" s="16"/>
      <c r="M65" s="16"/>
      <c r="N65" s="16"/>
      <c r="O65" s="16"/>
      <c r="P65" s="16"/>
      <c r="Q65" s="16"/>
      <c r="AB65" s="17">
        <f t="shared" si="5"/>
        <v>3</v>
      </c>
    </row>
    <row r="66" spans="1:28" x14ac:dyDescent="0.3">
      <c r="A66" s="9">
        <f>IF(B66="","",AB64+1)</f>
        <v>3</v>
      </c>
      <c r="B66" s="18" t="s">
        <v>52</v>
      </c>
      <c r="C66" s="43" t="s">
        <v>53</v>
      </c>
      <c r="D66" s="23">
        <v>4</v>
      </c>
      <c r="E66" s="23">
        <v>3557143</v>
      </c>
      <c r="F66" s="24">
        <v>285690.62795913621</v>
      </c>
      <c r="G66" s="25">
        <v>80.31</v>
      </c>
      <c r="H66" s="24">
        <v>47598.202664619013</v>
      </c>
      <c r="I66" s="24">
        <v>333288.83062375523</v>
      </c>
      <c r="J66" s="25">
        <v>93.7</v>
      </c>
      <c r="K66" s="26">
        <v>0.16660750478460648</v>
      </c>
      <c r="L66" s="16"/>
      <c r="M66" s="16"/>
      <c r="N66" s="16"/>
      <c r="O66" s="16"/>
      <c r="P66" s="16"/>
      <c r="Q66" s="16"/>
      <c r="AB66" s="17">
        <f t="shared" si="5"/>
        <v>4</v>
      </c>
    </row>
    <row r="67" spans="1:28" x14ac:dyDescent="0.3">
      <c r="A67" s="9">
        <f>IF(B67="","",AB65+1)</f>
        <v>4</v>
      </c>
      <c r="B67" s="18" t="s">
        <v>54</v>
      </c>
      <c r="C67" s="9" t="s">
        <v>0</v>
      </c>
      <c r="D67" s="19">
        <v>38308</v>
      </c>
      <c r="E67" s="19">
        <v>3951263560</v>
      </c>
      <c r="F67" s="20">
        <v>323736398.41569817</v>
      </c>
      <c r="G67" s="21">
        <v>81.93</v>
      </c>
      <c r="H67" s="20">
        <v>52870473.154084168</v>
      </c>
      <c r="I67" s="20">
        <v>376606871.56978232</v>
      </c>
      <c r="J67" s="21">
        <v>95.31</v>
      </c>
      <c r="K67" s="7">
        <v>0.16331334200547667</v>
      </c>
      <c r="L67" s="16"/>
      <c r="M67" s="16"/>
      <c r="N67" s="16"/>
      <c r="O67" s="16"/>
      <c r="P67" s="16"/>
      <c r="Q67" s="16"/>
      <c r="AB67" s="17">
        <f t="shared" si="5"/>
        <v>5</v>
      </c>
    </row>
    <row r="68" spans="1:28" x14ac:dyDescent="0.3">
      <c r="A68" s="9" t="s">
        <v>0</v>
      </c>
      <c r="B68" s="18" t="s">
        <v>0</v>
      </c>
      <c r="C68" s="9" t="s">
        <v>0</v>
      </c>
      <c r="D68" s="28" t="s">
        <v>0</v>
      </c>
      <c r="E68" s="28" t="s">
        <v>0</v>
      </c>
      <c r="F68" s="20"/>
      <c r="G68" s="21"/>
      <c r="H68" s="20"/>
      <c r="I68" s="20"/>
      <c r="J68" s="21"/>
      <c r="K68" s="21"/>
      <c r="L68" s="16"/>
      <c r="M68" s="16"/>
      <c r="N68" s="16"/>
      <c r="O68" s="16"/>
      <c r="P68" s="16"/>
      <c r="Q68" s="16"/>
      <c r="AB68" s="17">
        <f t="shared" si="5"/>
        <v>6</v>
      </c>
    </row>
    <row r="69" spans="1:28" x14ac:dyDescent="0.3">
      <c r="A69" s="9">
        <f>IF(B69="","",AB67+1)</f>
        <v>6</v>
      </c>
      <c r="B69" s="18" t="s">
        <v>55</v>
      </c>
      <c r="C69" s="43" t="s">
        <v>56</v>
      </c>
      <c r="D69" s="19">
        <v>0</v>
      </c>
      <c r="E69" s="19">
        <v>0</v>
      </c>
      <c r="F69" s="20">
        <v>0</v>
      </c>
      <c r="G69" s="21">
        <v>0</v>
      </c>
      <c r="H69" s="20">
        <v>0</v>
      </c>
      <c r="I69" s="20">
        <v>0</v>
      </c>
      <c r="J69" s="21">
        <v>0</v>
      </c>
      <c r="K69" s="7">
        <v>0</v>
      </c>
      <c r="L69" s="16"/>
      <c r="M69" s="16"/>
      <c r="N69" s="16"/>
      <c r="O69" s="16"/>
      <c r="P69" s="16"/>
      <c r="Q69" s="16"/>
      <c r="AB69" s="17">
        <f t="shared" si="5"/>
        <v>7</v>
      </c>
    </row>
    <row r="70" spans="1:28" x14ac:dyDescent="0.3">
      <c r="A70" s="9">
        <f>IF(B70="","",AB68+1)</f>
        <v>7</v>
      </c>
      <c r="B70" s="18" t="s">
        <v>57</v>
      </c>
      <c r="C70" s="43" t="s">
        <v>58</v>
      </c>
      <c r="D70" s="19">
        <v>113</v>
      </c>
      <c r="E70" s="19">
        <v>2371527573</v>
      </c>
      <c r="F70" s="20">
        <v>157938835.43827683</v>
      </c>
      <c r="G70" s="21">
        <v>66.599999999999994</v>
      </c>
      <c r="H70" s="20">
        <v>31714023.530336425</v>
      </c>
      <c r="I70" s="20">
        <v>189652858.96861327</v>
      </c>
      <c r="J70" s="21">
        <v>79.97</v>
      </c>
      <c r="K70" s="7">
        <v>0.20079940087142406</v>
      </c>
      <c r="L70" s="16"/>
      <c r="M70" s="16"/>
      <c r="N70" s="16"/>
      <c r="O70" s="16"/>
      <c r="P70" s="16"/>
      <c r="Q70" s="16"/>
      <c r="AB70" s="17">
        <f t="shared" si="5"/>
        <v>8</v>
      </c>
    </row>
    <row r="71" spans="1:28" x14ac:dyDescent="0.3">
      <c r="A71" s="9">
        <f>IF(B71="","",AB69+1)</f>
        <v>8</v>
      </c>
      <c r="B71" s="18" t="s">
        <v>59</v>
      </c>
      <c r="C71" s="43" t="s">
        <v>60</v>
      </c>
      <c r="D71" s="23">
        <v>2</v>
      </c>
      <c r="E71" s="23">
        <v>33201908</v>
      </c>
      <c r="F71" s="24">
        <v>2107917.2775445972</v>
      </c>
      <c r="G71" s="25">
        <v>63.49</v>
      </c>
      <c r="H71" s="24">
        <v>443951.01701436652</v>
      </c>
      <c r="I71" s="24">
        <v>2551868.2945589637</v>
      </c>
      <c r="J71" s="25">
        <v>76.86</v>
      </c>
      <c r="K71" s="26">
        <v>0.21061121408497677</v>
      </c>
      <c r="L71" s="5"/>
      <c r="M71" s="5"/>
      <c r="N71" s="5"/>
      <c r="O71" s="5"/>
      <c r="P71" s="5"/>
      <c r="Q71" s="5"/>
      <c r="AB71" s="17">
        <f t="shared" si="5"/>
        <v>9</v>
      </c>
    </row>
    <row r="72" spans="1:28" x14ac:dyDescent="0.3">
      <c r="A72" s="9">
        <f>IF(B72="","",AB70+1)</f>
        <v>9</v>
      </c>
      <c r="B72" s="18" t="s">
        <v>61</v>
      </c>
      <c r="C72" s="9" t="s">
        <v>0</v>
      </c>
      <c r="D72" s="19">
        <v>115</v>
      </c>
      <c r="E72" s="19">
        <v>2404729481</v>
      </c>
      <c r="F72" s="20">
        <v>160046752.71582142</v>
      </c>
      <c r="G72" s="21">
        <v>66.55</v>
      </c>
      <c r="H72" s="20">
        <v>32157974.54735079</v>
      </c>
      <c r="I72" s="20">
        <v>192204727.26317224</v>
      </c>
      <c r="J72" s="21">
        <v>79.930000000000007</v>
      </c>
      <c r="K72" s="7">
        <v>0.20092862867671177</v>
      </c>
      <c r="L72" s="16"/>
      <c r="M72" s="16"/>
      <c r="N72" s="16"/>
      <c r="O72" s="16"/>
      <c r="P72" s="16"/>
      <c r="Q72" s="16"/>
      <c r="AB72" s="17">
        <f t="shared" si="5"/>
        <v>10</v>
      </c>
    </row>
    <row r="73" spans="1:28" x14ac:dyDescent="0.3">
      <c r="A73" s="5" t="s">
        <v>0</v>
      </c>
      <c r="B73" s="5" t="s">
        <v>0</v>
      </c>
      <c r="C73" s="5" t="s">
        <v>0</v>
      </c>
      <c r="D73" s="5" t="s">
        <v>0</v>
      </c>
      <c r="E73" s="5" t="s">
        <v>0</v>
      </c>
      <c r="F73" s="5"/>
      <c r="G73" s="5"/>
      <c r="H73" s="5"/>
      <c r="I73" s="5"/>
      <c r="J73" s="5"/>
      <c r="K73" s="5"/>
      <c r="L73" s="16"/>
      <c r="M73" s="16"/>
      <c r="N73" s="16"/>
      <c r="O73" s="16"/>
      <c r="P73" s="16"/>
      <c r="Q73" s="16"/>
      <c r="AB73" s="17">
        <f t="shared" si="5"/>
        <v>11</v>
      </c>
    </row>
    <row r="74" spans="1:28" x14ac:dyDescent="0.3">
      <c r="A74" s="9">
        <f t="shared" ref="A74:A87" si="6">IF(B74="","",AB72+1)</f>
        <v>11</v>
      </c>
      <c r="B74" s="18" t="s">
        <v>62</v>
      </c>
      <c r="C74" s="43" t="s">
        <v>63</v>
      </c>
      <c r="D74" s="19">
        <v>19271</v>
      </c>
      <c r="E74" s="19">
        <v>1865582190</v>
      </c>
      <c r="F74" s="20">
        <v>166351167.41106582</v>
      </c>
      <c r="G74" s="21">
        <v>89.17</v>
      </c>
      <c r="H74" s="20">
        <v>24969643.115388595</v>
      </c>
      <c r="I74" s="20">
        <v>191320810.52645442</v>
      </c>
      <c r="J74" s="21">
        <v>102.55</v>
      </c>
      <c r="K74" s="7">
        <v>0.15010200111001801</v>
      </c>
      <c r="L74" s="16"/>
      <c r="M74" s="16"/>
      <c r="N74" s="16"/>
      <c r="O74" s="16"/>
      <c r="P74" s="16"/>
      <c r="Q74" s="16"/>
      <c r="AB74" s="17">
        <f t="shared" si="5"/>
        <v>12</v>
      </c>
    </row>
    <row r="75" spans="1:28" x14ac:dyDescent="0.3">
      <c r="A75" s="9">
        <f t="shared" si="6"/>
        <v>12</v>
      </c>
      <c r="B75" s="18" t="s">
        <v>64</v>
      </c>
      <c r="C75" s="43" t="s">
        <v>65</v>
      </c>
      <c r="D75" s="23">
        <v>0</v>
      </c>
      <c r="E75" s="23">
        <v>0</v>
      </c>
      <c r="F75" s="24">
        <v>0</v>
      </c>
      <c r="G75" s="25">
        <v>0</v>
      </c>
      <c r="H75" s="24">
        <v>0</v>
      </c>
      <c r="I75" s="24">
        <v>0</v>
      </c>
      <c r="J75" s="25">
        <v>0</v>
      </c>
      <c r="K75" s="26">
        <v>0</v>
      </c>
      <c r="L75" s="14"/>
      <c r="M75" s="14"/>
      <c r="N75" s="14"/>
      <c r="O75" s="14"/>
      <c r="P75" s="14"/>
      <c r="Q75" s="14"/>
      <c r="AB75" s="17">
        <f t="shared" si="5"/>
        <v>12</v>
      </c>
    </row>
    <row r="76" spans="1:28" x14ac:dyDescent="0.3">
      <c r="A76" s="9">
        <f t="shared" si="6"/>
        <v>13</v>
      </c>
      <c r="B76" s="18" t="s">
        <v>66</v>
      </c>
      <c r="C76" s="9" t="s">
        <v>0</v>
      </c>
      <c r="D76" s="19">
        <v>19271</v>
      </c>
      <c r="E76" s="19">
        <v>1865582190</v>
      </c>
      <c r="F76" s="20">
        <v>166351167.41106582</v>
      </c>
      <c r="G76" s="21">
        <v>89.17</v>
      </c>
      <c r="H76" s="20">
        <v>24969643.115388595</v>
      </c>
      <c r="I76" s="20">
        <v>191320810.52645442</v>
      </c>
      <c r="J76" s="21">
        <v>102.55</v>
      </c>
      <c r="K76" s="7">
        <v>0.15010200111001801</v>
      </c>
      <c r="L76" s="14"/>
      <c r="M76" s="14"/>
      <c r="N76" s="14"/>
      <c r="O76" s="14"/>
      <c r="P76" s="14"/>
      <c r="Q76" s="14"/>
      <c r="AB76" s="17">
        <f t="shared" si="5"/>
        <v>12</v>
      </c>
    </row>
    <row r="77" spans="1:28" x14ac:dyDescent="0.3">
      <c r="A77" s="9" t="str">
        <f t="shared" si="6"/>
        <v/>
      </c>
      <c r="B77" s="2"/>
      <c r="C77" s="27"/>
      <c r="D77" s="19"/>
      <c r="E77" s="19"/>
      <c r="F77" s="19"/>
      <c r="G77" s="21"/>
      <c r="H77" s="19"/>
      <c r="I77" s="19"/>
      <c r="J77" s="21"/>
      <c r="K77" s="21"/>
      <c r="L77" s="14"/>
      <c r="M77" s="14"/>
      <c r="N77" s="14"/>
      <c r="O77" s="14"/>
      <c r="P77" s="14"/>
      <c r="Q77" s="14"/>
      <c r="AB77" s="17">
        <f t="shared" si="5"/>
        <v>12</v>
      </c>
    </row>
    <row r="78" spans="1:28" x14ac:dyDescent="0.3">
      <c r="A78" s="9" t="str">
        <f t="shared" si="6"/>
        <v/>
      </c>
      <c r="B78" s="2"/>
      <c r="C78" s="27"/>
      <c r="D78" s="19"/>
      <c r="E78" s="19"/>
      <c r="F78" s="19"/>
      <c r="G78" s="39"/>
      <c r="H78" s="19"/>
      <c r="I78" s="19"/>
      <c r="J78" s="39"/>
      <c r="K78" s="39"/>
      <c r="L78" s="14"/>
      <c r="M78" s="14"/>
      <c r="N78" s="14"/>
      <c r="O78" s="14"/>
      <c r="P78" s="14"/>
      <c r="Q78" s="14"/>
      <c r="AB78" s="17">
        <f t="shared" si="5"/>
        <v>12</v>
      </c>
    </row>
    <row r="79" spans="1:28" x14ac:dyDescent="0.3">
      <c r="A79" s="9" t="str">
        <f t="shared" si="6"/>
        <v/>
      </c>
      <c r="B79" s="2"/>
      <c r="C79" s="27"/>
      <c r="D79" s="19"/>
      <c r="E79" s="19"/>
      <c r="F79" s="19"/>
      <c r="G79" s="39"/>
      <c r="H79" s="19"/>
      <c r="I79" s="19"/>
      <c r="J79" s="39"/>
      <c r="K79" s="39"/>
      <c r="L79" s="14"/>
      <c r="M79" s="14"/>
      <c r="N79" s="14"/>
      <c r="O79" s="14"/>
      <c r="P79" s="14"/>
      <c r="Q79" s="14"/>
      <c r="AB79" s="17">
        <f t="shared" si="5"/>
        <v>12</v>
      </c>
    </row>
    <row r="80" spans="1:28" x14ac:dyDescent="0.3">
      <c r="A80" s="9" t="str">
        <f t="shared" si="6"/>
        <v/>
      </c>
      <c r="B80" s="2"/>
      <c r="C80" s="27"/>
      <c r="D80" s="19"/>
      <c r="E80" s="19"/>
      <c r="F80" s="19"/>
      <c r="G80" s="39"/>
      <c r="H80" s="19"/>
      <c r="I80" s="19"/>
      <c r="J80" s="39"/>
      <c r="K80" s="39"/>
      <c r="L80" s="14"/>
      <c r="M80" s="14"/>
      <c r="N80" s="14"/>
      <c r="O80" s="14"/>
      <c r="P80" s="14"/>
      <c r="Q80" s="14"/>
      <c r="AB80" s="17">
        <f t="shared" si="5"/>
        <v>12</v>
      </c>
    </row>
    <row r="81" spans="1:28" x14ac:dyDescent="0.3">
      <c r="A81" s="9" t="str">
        <f t="shared" si="6"/>
        <v/>
      </c>
      <c r="B81" s="2"/>
      <c r="C81" s="27"/>
      <c r="D81" s="19"/>
      <c r="E81" s="19"/>
      <c r="F81" s="19"/>
      <c r="G81" s="39"/>
      <c r="H81" s="19"/>
      <c r="I81" s="19"/>
      <c r="J81" s="39"/>
      <c r="K81" s="39"/>
      <c r="L81" s="14"/>
      <c r="M81" s="14"/>
      <c r="N81" s="14"/>
      <c r="O81" s="14"/>
      <c r="P81" s="14"/>
      <c r="Q81" s="14"/>
      <c r="AB81" s="17">
        <f t="shared" si="5"/>
        <v>12</v>
      </c>
    </row>
    <row r="82" spans="1:28" x14ac:dyDescent="0.3">
      <c r="A82" s="9" t="str">
        <f t="shared" si="6"/>
        <v/>
      </c>
      <c r="B82" s="2"/>
      <c r="C82" s="27"/>
      <c r="D82" s="19"/>
      <c r="E82" s="19"/>
      <c r="F82" s="19"/>
      <c r="G82" s="39"/>
      <c r="H82" s="19"/>
      <c r="I82" s="19"/>
      <c r="J82" s="39"/>
      <c r="K82" s="39"/>
      <c r="L82" s="14"/>
      <c r="M82" s="14"/>
      <c r="N82" s="14"/>
      <c r="O82" s="14"/>
      <c r="P82" s="14"/>
      <c r="Q82" s="14"/>
      <c r="AB82" s="17">
        <f t="shared" si="5"/>
        <v>12</v>
      </c>
    </row>
    <row r="83" spans="1:28" x14ac:dyDescent="0.3">
      <c r="A83" s="9" t="str">
        <f t="shared" si="6"/>
        <v/>
      </c>
      <c r="B83" s="2"/>
      <c r="C83" s="27"/>
      <c r="D83" s="19"/>
      <c r="E83" s="19"/>
      <c r="F83" s="19"/>
      <c r="G83" s="39"/>
      <c r="H83" s="19"/>
      <c r="I83" s="19"/>
      <c r="J83" s="39"/>
      <c r="K83" s="39"/>
      <c r="L83" s="16"/>
      <c r="M83" s="16"/>
      <c r="N83" s="16"/>
      <c r="O83" s="16"/>
      <c r="P83" s="16"/>
      <c r="Q83" s="16"/>
      <c r="AB83" s="17">
        <f t="shared" si="5"/>
        <v>12</v>
      </c>
    </row>
    <row r="84" spans="1:28" x14ac:dyDescent="0.3">
      <c r="A84" s="9" t="str">
        <f t="shared" si="6"/>
        <v/>
      </c>
      <c r="B84" s="2"/>
      <c r="C84" s="27"/>
      <c r="D84" s="19"/>
      <c r="E84" s="19"/>
      <c r="F84" s="19"/>
      <c r="G84" s="39"/>
      <c r="H84" s="19"/>
      <c r="I84" s="19"/>
      <c r="J84" s="39"/>
      <c r="K84" s="39"/>
      <c r="L84" s="16"/>
      <c r="M84" s="16"/>
      <c r="N84" s="16"/>
      <c r="O84" s="16"/>
      <c r="P84" s="16"/>
      <c r="Q84" s="16"/>
      <c r="AB84" s="17">
        <f t="shared" si="5"/>
        <v>12</v>
      </c>
    </row>
    <row r="85" spans="1:28" x14ac:dyDescent="0.3">
      <c r="A85" s="9" t="str">
        <f t="shared" si="6"/>
        <v/>
      </c>
      <c r="B85" s="1"/>
      <c r="C85" s="27"/>
      <c r="D85" s="28"/>
      <c r="E85" s="28"/>
      <c r="F85" s="28"/>
      <c r="G85" s="4"/>
      <c r="H85" s="28"/>
      <c r="I85" s="28"/>
      <c r="J85" s="4"/>
      <c r="K85" s="4"/>
      <c r="L85" s="16"/>
      <c r="M85" s="16"/>
      <c r="N85" s="16"/>
      <c r="O85" s="16"/>
      <c r="P85" s="16"/>
      <c r="Q85" s="16"/>
      <c r="AB85" s="17">
        <f t="shared" si="5"/>
        <v>12</v>
      </c>
    </row>
    <row r="86" spans="1:28" x14ac:dyDescent="0.3">
      <c r="A86" s="9" t="str">
        <f t="shared" si="6"/>
        <v/>
      </c>
      <c r="B86" s="2"/>
      <c r="C86" s="27"/>
      <c r="D86" s="28"/>
      <c r="E86" s="28"/>
      <c r="F86" s="19"/>
      <c r="G86" s="39"/>
      <c r="H86" s="19"/>
      <c r="I86" s="19"/>
      <c r="J86" s="39"/>
      <c r="K86" s="39"/>
      <c r="L86" s="14"/>
      <c r="M86" s="14"/>
      <c r="N86" s="14"/>
      <c r="O86" s="14"/>
      <c r="P86" s="14"/>
      <c r="Q86" s="14"/>
      <c r="AB86" s="17">
        <f t="shared" si="5"/>
        <v>12</v>
      </c>
    </row>
    <row r="87" spans="1:28" x14ac:dyDescent="0.3">
      <c r="A87" s="9" t="str">
        <f t="shared" si="6"/>
        <v/>
      </c>
      <c r="B87" s="2"/>
      <c r="C87" s="27"/>
      <c r="D87" s="19"/>
      <c r="E87" s="19"/>
      <c r="F87" s="19"/>
      <c r="G87" s="39"/>
      <c r="H87" s="19"/>
      <c r="I87" s="19"/>
      <c r="J87" s="39"/>
      <c r="K87" s="39"/>
      <c r="AB87" s="17">
        <f t="shared" si="5"/>
        <v>12</v>
      </c>
    </row>
    <row r="88" spans="1:28" x14ac:dyDescent="0.3">
      <c r="A88" s="2"/>
      <c r="B88" s="2"/>
      <c r="C88" s="27"/>
      <c r="D88" s="19"/>
      <c r="E88" s="19"/>
      <c r="F88" s="19"/>
      <c r="G88" s="39"/>
      <c r="H88" s="19"/>
      <c r="I88" s="19"/>
      <c r="J88" s="39"/>
      <c r="K88" s="39"/>
      <c r="AB88" s="17">
        <f t="shared" si="5"/>
        <v>12</v>
      </c>
    </row>
    <row r="89" spans="1:28" x14ac:dyDescent="0.3">
      <c r="AB89" s="17">
        <f t="shared" si="5"/>
        <v>12</v>
      </c>
    </row>
    <row r="97" spans="1:1" x14ac:dyDescent="0.3">
      <c r="A97" s="41" t="str">
        <f>A45</f>
        <v>(1) June 01, 2023 - May 31, 2024 Forecasted Test Year (Spring 2023 Forecast) 4.7</v>
      </c>
    </row>
  </sheetData>
  <mergeCells count="16">
    <mergeCell ref="A52:K52"/>
    <mergeCell ref="A53:K53"/>
    <mergeCell ref="A54:K54"/>
    <mergeCell ref="A55:K55"/>
    <mergeCell ref="A7:K7"/>
    <mergeCell ref="A8:K8"/>
    <mergeCell ref="A48:K48"/>
    <mergeCell ref="A49:K49"/>
    <mergeCell ref="A50:K50"/>
    <mergeCell ref="A51:K51"/>
    <mergeCell ref="A6:K6"/>
    <mergeCell ref="A1:K1"/>
    <mergeCell ref="A2:K2"/>
    <mergeCell ref="A3:K3"/>
    <mergeCell ref="A4:K4"/>
    <mergeCell ref="A5:K5"/>
  </mergeCells>
  <conditionalFormatting sqref="A64:A72 A74:A81 A83:A87 A17:A32 A34:A40">
    <cfRule type="expression" dxfId="7" priority="6">
      <formula>IF(A17=A16,1,0)</formula>
    </cfRule>
  </conditionalFormatting>
  <conditionalFormatting sqref="A76:A87">
    <cfRule type="expression" dxfId="6" priority="5">
      <formula>IF(A76=#REF!,1,0)</formula>
    </cfRule>
  </conditionalFormatting>
  <conditionalFormatting sqref="A38">
    <cfRule type="expression" dxfId="5" priority="4">
      <formula>IF(A38=#REF!,1,0)</formula>
    </cfRule>
  </conditionalFormatting>
  <conditionalFormatting sqref="A38">
    <cfRule type="expression" dxfId="4" priority="7">
      <formula>IF(A38=#REF!,1,0)</formula>
    </cfRule>
  </conditionalFormatting>
  <conditionalFormatting sqref="A39">
    <cfRule type="expression" dxfId="3" priority="8">
      <formula>IF(A39=#REF!,1,0)</formula>
    </cfRule>
  </conditionalFormatting>
  <conditionalFormatting sqref="L35 A35">
    <cfRule type="expression" dxfId="2" priority="3">
      <formula>IF(A35=A34,1,0)</formula>
    </cfRule>
  </conditionalFormatting>
  <conditionalFormatting sqref="N35:Q35">
    <cfRule type="expression" dxfId="1" priority="2">
      <formula>IF(N35=N34,1,0)</formula>
    </cfRule>
  </conditionalFormatting>
  <conditionalFormatting sqref="A33">
    <cfRule type="expression" dxfId="0" priority="1">
      <formula>IF(A33=A32,1,0)</formula>
    </cfRule>
  </conditionalFormatting>
  <pageMargins left="0.7" right="0.7" top="0.75" bottom="0.75" header="0.3" footer="0.3"/>
  <pageSetup scale="69" fitToHeight="2" orientation="landscape" verticalDpi="200" r:id="rId1"/>
  <rowBreaks count="1" manualBreakCount="1">
    <brk id="4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- Billed</vt:lpstr>
      <vt:lpstr>'Exhibit - Billed'!Print_Area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Thompson, Zack</dc:creator>
  <cp:lastModifiedBy>Thompson, Zack</cp:lastModifiedBy>
  <dcterms:created xsi:type="dcterms:W3CDTF">2023-04-10T22:35:37Z</dcterms:created>
  <dcterms:modified xsi:type="dcterms:W3CDTF">2023-04-14T20:27:35Z</dcterms:modified>
</cp:coreProperties>
</file>